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ttps://adategrenoble.sharepoint.com/sites/pad/Documents partages/KIT_EMPLOYEURS_FSE2025/Tableau de suivi des titres de séjour et annexes/"/>
    </mc:Choice>
  </mc:AlternateContent>
  <xr:revisionPtr revIDLastSave="7" documentId="8_{158CA317-FC76-46B9-85F3-AA5AEC169DD7}" xr6:coauthVersionLast="47" xr6:coauthVersionMax="47" xr10:uidLastSave="{022A24EC-D591-4FF6-B9B4-2044E49904DE}"/>
  <workbookProtection workbookAlgorithmName="SHA-512" workbookHashValue="KBeYIOrcpFwqwblsxPPm1pMkTTwgre8s72+sgA++0WPXarygbZWvoChawVPHhhpnTFXSMqBvKF5MeMftBjP+tQ==" workbookSaltValue="1w6KGQhyJBW/Mbim+QqxeA==" workbookSpinCount="100000" lockStructure="1"/>
  <bookViews>
    <workbookView xWindow="20370" yWindow="-120" windowWidth="29040" windowHeight="15720" xr2:uid="{791455E9-F6F1-4BC2-81BB-D0B67E1987FF}"/>
  </bookViews>
  <sheets>
    <sheet name="Feuil1" sheetId="1" r:id="rId1"/>
    <sheet name="Feuil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" i="1" l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5" i="1"/>
  <c r="L41" i="1"/>
  <c r="M41" i="1" s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E5" i="1"/>
  <c r="F12" i="1"/>
  <c r="F6" i="1"/>
  <c r="F7" i="1"/>
  <c r="F8" i="1"/>
  <c r="F9" i="1"/>
  <c r="F10" i="1"/>
  <c r="F11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5" i="1"/>
  <c r="E6" i="1"/>
  <c r="E10" i="1"/>
  <c r="J36" i="1"/>
  <c r="J37" i="1"/>
  <c r="J38" i="1"/>
  <c r="J39" i="1"/>
  <c r="J40" i="1"/>
  <c r="J41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5" i="1"/>
  <c r="E7" i="1"/>
  <c r="E8" i="1"/>
  <c r="E9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</calcChain>
</file>

<file path=xl/sharedStrings.xml><?xml version="1.0" encoding="utf-8"?>
<sst xmlns="http://schemas.openxmlformats.org/spreadsheetml/2006/main" count="56" uniqueCount="56">
  <si>
    <t>TABLEAU DE SUIVI DE LA SITUATION ADMINISTRATIVE DES PERSONNES DE NATIONALITE ETRANGERE</t>
  </si>
  <si>
    <t>*Tableau pour les contrats à durée déterminée et indéterminée de droit commun. Le tableau de suivi des contrats d'apprentissage et de professionnalisation sera mis en ligne en 2026.</t>
  </si>
  <si>
    <t>Notice d'utilisation du tableau</t>
  </si>
  <si>
    <t>NOM</t>
  </si>
  <si>
    <t>PRENOM</t>
  </si>
  <si>
    <t>NATIONALITE</t>
  </si>
  <si>
    <t>MENTION DU TITRE DE SEJOUR</t>
  </si>
  <si>
    <t>AUTORISATION DE TRAVAIL OBLIGATOIRE</t>
  </si>
  <si>
    <t>DATE DE DEBUT DE VALIDITE</t>
  </si>
  <si>
    <t>DATE DE FIN DE VALIDITE</t>
  </si>
  <si>
    <t>PROCEDURE DE VERIFICATION DE TITRE</t>
  </si>
  <si>
    <t>VALIDITE SUPPLEMENTAIRE DE TROIS MOIS</t>
  </si>
  <si>
    <t>LIEU DE DEPÔT</t>
  </si>
  <si>
    <t>DATE LIMITE DE DEPÔT DE LA DEMANDE DE RENOUVELLEMENT</t>
  </si>
  <si>
    <t>DATE D'ENVOI COURRIEL RENOUVELLEMENT</t>
  </si>
  <si>
    <t>vie privée et familiale (VPF)</t>
  </si>
  <si>
    <t>Non faite</t>
  </si>
  <si>
    <t>Préfecture</t>
  </si>
  <si>
    <t>oui</t>
  </si>
  <si>
    <t>ANEF</t>
  </si>
  <si>
    <t>Faite</t>
  </si>
  <si>
    <t>interdiction d'embauche</t>
  </si>
  <si>
    <t>non</t>
  </si>
  <si>
    <t>carte de résident</t>
  </si>
  <si>
    <t>non, sauf algérien</t>
  </si>
  <si>
    <t>citoyen UE et famille</t>
  </si>
  <si>
    <t>oui, sans restriction</t>
  </si>
  <si>
    <t>Réfugié</t>
  </si>
  <si>
    <t>oui, avec AT préalable</t>
  </si>
  <si>
    <t>Protection subsidiaire</t>
  </si>
  <si>
    <t>oui, avec employeur ayant permis la délivrance du titre</t>
  </si>
  <si>
    <t>Autorisation provisoire de séjour</t>
  </si>
  <si>
    <t>oui (sauf algérien), avec restriction horaire</t>
  </si>
  <si>
    <t>salarié</t>
  </si>
  <si>
    <t>oui, si respect des critères de délivrance</t>
  </si>
  <si>
    <t>travailleur temporaire</t>
  </si>
  <si>
    <t>Saisonnier</t>
  </si>
  <si>
    <t>étudiant</t>
  </si>
  <si>
    <t>talent chercheur</t>
  </si>
  <si>
    <t>talent famille</t>
  </si>
  <si>
    <t>talent salarié qualifié</t>
  </si>
  <si>
    <t>talent salarié hautement qualifié</t>
  </si>
  <si>
    <t>talent artiste</t>
  </si>
  <si>
    <t>talent renommé international</t>
  </si>
  <si>
    <t>talent entrepreunariat</t>
  </si>
  <si>
    <t>visiteur</t>
  </si>
  <si>
    <t>stagiaire</t>
  </si>
  <si>
    <t>carte entrepreneur profession libérale</t>
  </si>
  <si>
    <t>LIEU DE DELIVRANCE DU TITRE</t>
  </si>
  <si>
    <t>France Métropolitaine</t>
  </si>
  <si>
    <t>DOM/COM (hors Mayotte)</t>
  </si>
  <si>
    <t>MAYOTTE</t>
  </si>
  <si>
    <t>SUIVI DES HEURES DEPUIS LE DEBUT DU TITRE DE SEJOUR</t>
  </si>
  <si>
    <t>UNIQUEMENT POUR LES ETUDIANTS (attention algérien·nes)</t>
  </si>
  <si>
    <t>LE TITRE DE SEJOUR AUTORISE LA SIGNATURE D'UN CONTRAT DE TRAVAIL</t>
  </si>
  <si>
    <t>Attestation France Travail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</si>
</sst>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Robot light"/>
    </font>
    <font>
      <b/>
      <sz val="16"/>
      <color theme="3" tint="0.249977111117893"/>
      <name val="Robot light"/>
    </font>
    <font>
      <b/>
      <sz val="11"/>
      <color theme="3" tint="0.249977111117893"/>
      <name val="Robot light"/>
    </font>
    <font>
      <b/>
      <sz val="11"/>
      <color theme="3" tint="0.249977111117893"/>
      <name val="Aptos Narrow"/>
      <family val="2"/>
      <scheme val="minor"/>
    </font>
    <font>
      <b/>
      <u/>
      <sz val="11"/>
      <color rgb="FF00B050"/>
      <name val="Robot light"/>
    </font>
    <font>
      <b/>
      <u/>
      <sz val="11"/>
      <color rgb="FF00B050"/>
      <name val="Aptos Narrow"/>
      <family val="2"/>
      <scheme val="minor"/>
    </font>
    <font>
      <b/>
      <sz val="18"/>
      <color rgb="FFFF0000"/>
      <name val="Aptos Narrow"/>
      <family val="2"/>
      <scheme val="minor"/>
    </font>
    <font>
      <u/>
      <sz val="11"/>
      <color rgb="FF00B050"/>
      <name val="Robot light"/>
    </font>
    <font>
      <b/>
      <sz val="10"/>
      <color rgb="FFFF0000"/>
      <name val="Robot ligh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1"/>
    <xf numFmtId="0" fontId="2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164" fontId="2" fillId="0" borderId="1" xfId="0" applyNumberFormat="1" applyFont="1" applyBorder="1"/>
    <xf numFmtId="0" fontId="0" fillId="0" borderId="1" xfId="0" applyBorder="1"/>
    <xf numFmtId="0" fontId="0" fillId="0" borderId="2" xfId="0" applyBorder="1"/>
    <xf numFmtId="0" fontId="2" fillId="0" borderId="2" xfId="0" applyFont="1" applyBorder="1"/>
    <xf numFmtId="0" fontId="3" fillId="0" borderId="0" xfId="0" applyFont="1"/>
    <xf numFmtId="0" fontId="5" fillId="0" borderId="0" xfId="0" applyFont="1"/>
    <xf numFmtId="0" fontId="2" fillId="0" borderId="3" xfId="0" applyFont="1" applyBorder="1"/>
    <xf numFmtId="0" fontId="0" fillId="0" borderId="3" xfId="0" applyBorder="1"/>
    <xf numFmtId="0" fontId="0" fillId="0" borderId="4" xfId="0" applyBorder="1"/>
    <xf numFmtId="164" fontId="2" fillId="0" borderId="5" xfId="0" applyNumberFormat="1" applyFont="1" applyBorder="1"/>
    <xf numFmtId="0" fontId="4" fillId="2" borderId="6" xfId="0" applyFont="1" applyFill="1" applyBorder="1"/>
    <xf numFmtId="0" fontId="4" fillId="2" borderId="7" xfId="0" applyFont="1" applyFill="1" applyBorder="1"/>
    <xf numFmtId="0" fontId="6" fillId="2" borderId="7" xfId="1" applyFont="1" applyFill="1" applyBorder="1"/>
    <xf numFmtId="0" fontId="7" fillId="2" borderId="7" xfId="1" applyFont="1" applyFill="1" applyBorder="1"/>
    <xf numFmtId="0" fontId="4" fillId="2" borderId="8" xfId="0" applyFont="1" applyFill="1" applyBorder="1"/>
    <xf numFmtId="0" fontId="9" fillId="2" borderId="7" xfId="0" applyFont="1" applyFill="1" applyBorder="1"/>
    <xf numFmtId="0" fontId="8" fillId="0" borderId="0" xfId="0" applyFont="1" applyAlignment="1">
      <alignment horizontal="center" vertical="center" wrapText="1"/>
    </xf>
    <xf numFmtId="14" fontId="0" fillId="0" borderId="2" xfId="0" applyNumberFormat="1" applyBorder="1"/>
    <xf numFmtId="14" fontId="2" fillId="0" borderId="0" xfId="0" applyNumberFormat="1" applyFont="1"/>
    <xf numFmtId="0" fontId="10" fillId="0" borderId="0" xfId="0" applyFont="1"/>
  </cellXfs>
  <cellStyles count="2">
    <cellStyle name="Lien hypertexte" xfId="1" builtinId="8"/>
    <cellStyle name="Normal" xfId="0" builtinId="0"/>
  </cellStyles>
  <dxfs count="109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 light"/>
        <scheme val="none"/>
      </font>
      <numFmt numFmtId="164" formatCode="[$-F800]dddd\,\ mmmm\ dd\,\ yyyy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3" tint="0.249977111117893"/>
        <name val="Robot light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 light"/>
        <scheme val="none"/>
      </font>
      <numFmt numFmtId="164" formatCode="[$-F800]dddd\,\ mmmm\ dd\,\ 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 light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 light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 light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 light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314325</xdr:colOff>
      <xdr:row>0</xdr:row>
      <xdr:rowOff>38100</xdr:rowOff>
    </xdr:from>
    <xdr:to>
      <xdr:col>6</xdr:col>
      <xdr:colOff>990600</xdr:colOff>
      <xdr:row>2</xdr:row>
      <xdr:rowOff>74585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9B7C9C5-073D-6363-0E9D-C0EF136F66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77525" y="38100"/>
          <a:ext cx="676275" cy="54131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4F02C4E-321B-47A1-9F98-5B9ADB179046}" name="Tableau1" displayName="Tableau1" ref="A4:O41" totalsRowShown="0" headerRowDxfId="93" headerRowBorderDxfId="107" tableBorderDxfId="108" totalsRowBorderDxfId="106">
  <autoFilter ref="A4:O41" xr:uid="{B4F02C4E-321B-47A1-9F98-5B9ADB179046}"/>
  <tableColumns count="15">
    <tableColumn id="1" xr3:uid="{A1B444FE-6BE4-4CDE-B2E3-B25CB04CAF01}" name="NOM" dataDxfId="105"/>
    <tableColumn id="2" xr3:uid="{51B40513-282E-468D-8CDF-A45E678EE9D8}" name="PRENOM" dataDxfId="104"/>
    <tableColumn id="3" xr3:uid="{BAF65527-A9E1-473A-9C9B-6BA3ADD891BD}" name="NATIONALITE" dataDxfId="103"/>
    <tableColumn id="4" xr3:uid="{FF5B97B3-CE45-4C1F-9A31-37EBBFC31CB6}" name="MENTION DU TITRE DE SEJOUR" dataDxfId="102"/>
    <tableColumn id="5" xr3:uid="{C726F819-2228-47BF-B6CC-05A2C6AB6040}" name="LE TITRE DE SEJOUR AUTORISE LA SIGNATURE D'UN CONTRAT DE TRAVAIL" dataDxfId="101">
      <calculatedColumnFormula>IF(OR(D5=Feuil2!B$1,D5=Feuil2!B$2,D5=Feuil2!B$3,D5=Feuil2!B$4,D5=Feuil2!B$5,D5=Feuil2!B$6,D5=Feuil2!B$12,D5=Feuil2!B$16),Feuil2!A$4,IF(OR(D5=Feuil2!B$7,D5=Feuil2!B$8,D5=Feuil2!B$9),Feuil2!A$5,IF(OR(D5=Feuil2!B$18,D5=Feuil2!B$19),Feuil2!A$2,IF(D5=Feuil2!B$10,Feuil2!A$7,IF(D5=Feuil2!B$14,Feuil2!A$8,IF(OR(D5=Feuil2!B$11,D5=Feuil2!B$13,D5=Feuil2!B$15),Feuil2!A$6,IF(OR(D5=Feuil2!B$18,D5=Feuil2!B$19,D5=Feuil2!B$20,D5=Feuil2!B$17),Feuil2!A$2,IF(D5=Feuil2!A$9,Feuil2!A$10))))))))</calculatedColumnFormula>
    </tableColumn>
    <tableColumn id="6" xr3:uid="{3FFE60DD-9041-41AC-82AD-8E2D888E0081}" name="AUTORISATION DE TRAVAIL OBLIGATOIRE" dataDxfId="100">
      <calculatedColumnFormula>IF(OR(D5=Feuil2!B$1,D5=Feuil2!B$2,D5=Feuil2!B$3,D5=Feuil2!B$4,D5=Feuil2!B$5,D5=Feuil2!B$6,D5=Feuil2!B$11,D5=Feuil2!B$12,D5=Feuil2!B$13,D5=Feuil2!B$14,D5=Feuil2!B$15,D5=Feuil2!B$16),"non",IF(OR(D5=Feuil2!B$7,D5=Feuil2!B$8,D5=Feuil2!B$9),"oui",IF(D5=Feuil2!B$10,Feuil2!A$3,IF(D5=Feuil2!A$9,Feuil2!A$10,IF(OR(D5=Feuil2!B$18,D5=Feuil2!B$19,D5=Feuil2!B$20,D5=Feuil2!B$17),Feuil2!H$1)))))</calculatedColumnFormula>
    </tableColumn>
    <tableColumn id="7" xr3:uid="{667E1062-C81C-4A37-9289-71E6B668B7B8}" name="DATE DE DEBUT DE VALIDITE" dataDxfId="99"/>
    <tableColumn id="8" xr3:uid="{1B34F57B-64D6-4B17-BC89-C490CE76B90F}" name="DATE DE FIN DE VALIDITE" dataDxfId="98"/>
    <tableColumn id="9" xr3:uid="{9DB5D86B-66AA-4E8A-B867-7A69E05B11D3}" name="PROCEDURE DE VERIFICATION DE TITRE" dataDxfId="97"/>
    <tableColumn id="10" xr3:uid="{41A812FE-D8DC-44C8-8692-4CF6C5857623}" name="VALIDITE SUPPLEMENTAIRE DE TROIS MOIS" dataDxfId="96">
      <calculatedColumnFormula>IF(H5-G5&gt;=1460,"oui",IF(AND(H5-G5&lt;1460,H5-G5&gt;0),"non",IF(G5=Feuil1!A$10,Feuil1!A$11)))</calculatedColumnFormula>
    </tableColumn>
    <tableColumn id="11" xr3:uid="{250A3C7C-4665-4119-8AC0-AF34E7814348}" name="LIEU DE DEPÔT" dataDxfId="95"/>
    <tableColumn id="12" xr3:uid="{50A456BE-DA3B-4956-8724-57F3F42B69AE}" name="DATE LIMITE DE DEPÔT DE LA DEMANDE DE RENOUVELLEMENT" dataDxfId="94">
      <calculatedColumnFormula>IF(K5=Feuil2!E$2,H5-"1",IF(K5=Feuil2!E$1,H5-60,IF(K5=Feuil1!E$3,0)))</calculatedColumnFormula>
    </tableColumn>
    <tableColumn id="13" xr3:uid="{EA9B2DB1-FC90-469D-ABB5-62FE0F559395}" name="DATE D'ENVOI COURRIEL RENOUVELLEMENT" dataDxfId="6">
      <calculatedColumnFormula>L5-80</calculatedColumnFormula>
    </tableColumn>
    <tableColumn id="14" xr3:uid="{55254A0C-62AF-4A69-A523-7679592E8BB4}" name="LIEU DE DELIVRANCE DU TITRE"/>
    <tableColumn id="15" xr3:uid="{6C274FA3-AD70-4D81-8BE5-CAEFDA7FE032}" name="SUIVI DES HEURES DEPUIS LE DEBUT DU TITRE DE SEJOUR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www.adate.org/wp-content/uploads/2025/12/fiche-autorisation-de-travail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adate.org/wp-content/uploads/2025/12/Verification-du-titre-de-sejour.pdf" TargetMode="External"/><Relationship Id="rId1" Type="http://schemas.openxmlformats.org/officeDocument/2006/relationships/hyperlink" Target="http://www.adate.org/wp-content/uploads/2025/11/ANEF-Hors-ANEF-MAJ-1025.pdf" TargetMode="External"/><Relationship Id="rId6" Type="http://schemas.openxmlformats.org/officeDocument/2006/relationships/hyperlink" Target="http://www.adate.org/wp-content/uploads/2026/02/restrictions-du-titre-etudiant.pdf" TargetMode="External"/><Relationship Id="rId5" Type="http://schemas.openxmlformats.org/officeDocument/2006/relationships/hyperlink" Target="http://www.adate.org/wp-content/uploads/2025/12/notice-tableau.pdf" TargetMode="External"/><Relationship Id="rId4" Type="http://schemas.openxmlformats.org/officeDocument/2006/relationships/hyperlink" Target="http://www.adate.org/wp-content/uploads/2025/11/Mention-du-titre.pdf" TargetMode="External"/><Relationship Id="rId9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administration-etrangers-en-france.interieur.gouv.fr/particulie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1E7D3-F4C6-4D9C-9BBA-0985D69FC839}">
  <dimension ref="A1:O60"/>
  <sheetViews>
    <sheetView tabSelected="1" workbookViewId="0">
      <selection activeCell="E15" sqref="E15"/>
    </sheetView>
  </sheetViews>
  <sheetFormatPr baseColWidth="10" defaultColWidth="11.42578125" defaultRowHeight="15"/>
  <cols>
    <col min="2" max="2" width="16" customWidth="1"/>
    <col min="3" max="3" width="17.28515625" customWidth="1"/>
    <col min="4" max="4" width="37" customWidth="1"/>
    <col min="5" max="5" width="85.7109375" bestFit="1" customWidth="1"/>
    <col min="6" max="6" width="47.5703125" customWidth="1"/>
    <col min="7" max="7" width="34.140625" customWidth="1"/>
    <col min="8" max="8" width="30" customWidth="1"/>
    <col min="9" max="9" width="44.28515625" customWidth="1"/>
    <col min="10" max="10" width="49.85546875" customWidth="1"/>
    <col min="11" max="11" width="21.5703125" customWidth="1"/>
    <col min="12" max="12" width="71.28515625" customWidth="1"/>
    <col min="13" max="13" width="53.42578125" customWidth="1"/>
    <col min="14" max="14" width="37.140625" bestFit="1" customWidth="1"/>
    <col min="15" max="15" width="68.42578125" bestFit="1" customWidth="1"/>
  </cols>
  <sheetData>
    <row r="1" spans="1:15" ht="20.25">
      <c r="A1" s="9" t="s">
        <v>0</v>
      </c>
      <c r="B1" s="2"/>
      <c r="C1" s="2"/>
      <c r="D1" s="2"/>
      <c r="E1" s="2"/>
      <c r="F1" s="2"/>
      <c r="G1" s="2"/>
      <c r="H1" s="2"/>
      <c r="I1" s="2"/>
      <c r="J1" s="23"/>
      <c r="K1" s="2"/>
      <c r="L1" s="2"/>
      <c r="M1" s="2"/>
    </row>
    <row r="2" spans="1:15" ht="19.5" customHeight="1">
      <c r="A2" s="2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5" ht="48" customHeight="1">
      <c r="A3" s="1" t="s">
        <v>2</v>
      </c>
      <c r="B3" s="2"/>
      <c r="C3" s="2"/>
      <c r="D3" s="2"/>
      <c r="E3" s="2"/>
      <c r="F3" s="2"/>
      <c r="H3" s="2"/>
      <c r="I3" s="2"/>
      <c r="J3" s="2"/>
      <c r="K3" s="2"/>
      <c r="L3" s="2"/>
      <c r="M3" s="2"/>
      <c r="O3" s="21" t="s">
        <v>53</v>
      </c>
    </row>
    <row r="4" spans="1:15" s="10" customFormat="1">
      <c r="A4" s="15" t="s">
        <v>3</v>
      </c>
      <c r="B4" s="16" t="s">
        <v>4</v>
      </c>
      <c r="C4" s="16" t="s">
        <v>5</v>
      </c>
      <c r="D4" s="17" t="s">
        <v>6</v>
      </c>
      <c r="E4" s="16" t="s">
        <v>54</v>
      </c>
      <c r="F4" s="17" t="s">
        <v>7</v>
      </c>
      <c r="G4" s="16" t="s">
        <v>8</v>
      </c>
      <c r="H4" s="16" t="s">
        <v>9</v>
      </c>
      <c r="I4" s="18" t="s">
        <v>10</v>
      </c>
      <c r="J4" s="16" t="s">
        <v>11</v>
      </c>
      <c r="K4" s="17" t="s">
        <v>12</v>
      </c>
      <c r="L4" s="16" t="s">
        <v>13</v>
      </c>
      <c r="M4" s="19" t="s">
        <v>14</v>
      </c>
      <c r="N4" s="20" t="s">
        <v>48</v>
      </c>
      <c r="O4" s="20" t="s">
        <v>52</v>
      </c>
    </row>
    <row r="5" spans="1:15">
      <c r="A5" s="11"/>
      <c r="B5" s="3"/>
      <c r="C5" s="3"/>
      <c r="D5" s="3"/>
      <c r="E5" s="3">
        <f>IF(OR(D5=Feuil2!B$1,D5=Feuil2!B$2,D5=Feuil2!B$3,D5=Feuil2!B$4,D5=Feuil2!B$5,D5=Feuil2!B$6,D5=Feuil2!B$12,D5=Feuil2!B$16),Feuil2!A$4,IF(OR(D5=Feuil2!B$7,D5=Feuil2!B$8,D5=Feuil2!B$9),Feuil2!A$5,IF(D5=Feuil2!B$10,Feuil2!A$7,IF(D5=Feuil2!B$14,Feuil2!A$8,IF(OR(D5=Feuil2!B$11,D5=Feuil2!B$13,D5=Feuil2!B$15),Feuil2!A$6,IF(OR(D5=Feuil2!B$18,D5=Feuil2!B$19,D5=Feuil2!B$20,D5=Feuil2!B$17),Feuil2!A$2,IF(D5=Feuil2!A$9,Feuil2!A$10)))))))</f>
        <v>0</v>
      </c>
      <c r="F5" s="3">
        <f>IF(OR(D5=Feuil2!B$1,D5=Feuil2!B$2,D5=Feuil2!B$3,D5=Feuil2!B$4,D5=Feuil2!B$5,D5=Feuil2!B$6,D5=Feuil2!B$11,D5=Feuil2!B$12,D5=Feuil2!B$13,D5=Feuil2!B$14,D5=Feuil2!B$15,D5=Feuil2!B$16),"non",IF(OR(D5=Feuil2!B$7,D5=Feuil2!B$8,D5=Feuil2!B$9),"oui",IF(D5=Feuil2!B$10,Feuil2!A$3,IF(D5=Feuil2!A$9,Feuil2!A$10,IF(OR(D5=Feuil2!B$18,D5=Feuil2!B$19,D5=Feuil2!B$20,D5=Feuil2!B$17),Feuil2!H$1)))))</f>
        <v>0</v>
      </c>
      <c r="G5" s="4"/>
      <c r="H5" s="4"/>
      <c r="I5" s="4"/>
      <c r="J5" s="3">
        <f>IF(H5-G5&gt;=1460,"oui",IF(AND(H5-G5&lt;1460,H5-G5&gt;0),"non",IF(G5=Feuil1!A$10,Feuil1!A$11)))</f>
        <v>0</v>
      </c>
      <c r="K5" s="3"/>
      <c r="L5" s="5">
        <f>IF(K5=Feuil2!E$2,H5-"1",IF(K5=Feuil2!E$1,H5-60,IF(K5=Feuil1!E$3,0)))</f>
        <v>0</v>
      </c>
      <c r="M5" s="14">
        <f t="shared" ref="M5:M41" si="0">L5-80</f>
        <v>-80</v>
      </c>
    </row>
    <row r="6" spans="1:15">
      <c r="A6" s="11"/>
      <c r="B6" s="3"/>
      <c r="C6" s="3"/>
      <c r="D6" s="3"/>
      <c r="E6" s="3">
        <f>IF(OR(D6=Feuil2!B$1,D6=Feuil2!B$2,D6=Feuil2!B$3,D6=Feuil2!B$4,D6=Feuil2!B$5,D6=Feuil2!B$6,D6=Feuil2!B$12,D6=Feuil2!B$16),Feuil2!A$4,IF(OR(D6=Feuil2!B$7,D6=Feuil2!B$8,D6=Feuil2!B$9),Feuil2!A$5,IF(OR(D6=Feuil2!B$18,D6=Feuil2!B$19),Feuil2!A$2,IF(D6=Feuil2!B$10,Feuil2!A$7,IF(D6=Feuil2!B$14,Feuil2!A$8,IF(OR(D6=Feuil2!B$11,D6=Feuil2!B$13,D6=Feuil2!B$15),Feuil2!A$6,IF(OR(D6=Feuil2!B$18,D6=Feuil2!B$19,D6=Feuil2!B$20,D6=Feuil2!B$17),Feuil2!A$2,IF(D6=Feuil2!A$9,Feuil2!A$10))))))))</f>
        <v>0</v>
      </c>
      <c r="F6" s="3">
        <f>IF(OR(D6=Feuil2!B$1,D6=Feuil2!B$2,D6=Feuil2!B$3,D6=Feuil2!B$4,D6=Feuil2!B$5,D6=Feuil2!B$6,D6=Feuil2!B$11,D6=Feuil2!B$12,D6=Feuil2!B$13,D6=Feuil2!B$14,D6=Feuil2!B$15,D6=Feuil2!B$16),"non",IF(OR(D6=Feuil2!B$7,D6=Feuil2!B$8,D6=Feuil2!B$9),"oui",IF(D6=Feuil2!B$10,Feuil2!A$3,IF(D6=Feuil2!A$9,Feuil2!A$10,IF(OR(D6=Feuil2!B$18,D6=Feuil2!B$19,D6=Feuil2!B$20,D6=Feuil2!B$17),Feuil2!H$1)))))</f>
        <v>0</v>
      </c>
      <c r="G6" s="3"/>
      <c r="H6" s="3"/>
      <c r="I6" s="4"/>
      <c r="J6" s="3">
        <f>IF(H6-G6&gt;=1460,"oui",IF(AND(H6-G6&lt;1460,H6-G6&gt;0),"non",IF(G6=Feuil1!A$10,Feuil1!A$11)))</f>
        <v>0</v>
      </c>
      <c r="K6" s="3"/>
      <c r="L6" s="5">
        <f>IF(K6=Feuil2!E$2,H6-"1",IF(K6=Feuil2!E$1,H6-60,IF(K6=Feuil1!E$3,0)))</f>
        <v>0</v>
      </c>
      <c r="M6" s="14">
        <f t="shared" si="0"/>
        <v>-80</v>
      </c>
    </row>
    <row r="7" spans="1:15">
      <c r="A7" s="11"/>
      <c r="B7" s="3"/>
      <c r="C7" s="3"/>
      <c r="D7" s="3"/>
      <c r="E7" s="3">
        <f>IF(OR(D7=Feuil2!B$1,D7=Feuil2!B$2,D7=Feuil2!B$3,D7=Feuil2!B$4,D7=Feuil2!B$5,D7=Feuil2!B$6,D7=Feuil2!B$12,D7=Feuil2!B$16),Feuil2!A$4,IF(OR(D7=Feuil2!B$7,D7=Feuil2!B$8,D7=Feuil2!B$9),Feuil2!A$5,IF(OR(D7=Feuil2!B$18,D7=Feuil2!B$19),Feuil2!A$2,IF(D7=Feuil2!B$10,Feuil2!A$7,IF(D7=Feuil2!B$14,Feuil2!A$8,IF(OR(D7=Feuil2!B$11,D7=Feuil2!B$13,D7=Feuil2!B$15),Feuil2!A$6,IF(OR(D7=Feuil2!B$18,D7=Feuil2!B$19,D7=Feuil2!B$20,D7=Feuil2!B$17),Feuil2!A$2,IF(D7=Feuil2!A$9,Feuil2!A$10))))))))</f>
        <v>0</v>
      </c>
      <c r="F7" s="3">
        <f>IF(OR(D7=Feuil2!B$1,D7=Feuil2!B$2,D7=Feuil2!B$3,D7=Feuil2!B$4,D7=Feuil2!B$5,D7=Feuil2!B$6,D7=Feuil2!B$11,D7=Feuil2!B$12,D7=Feuil2!B$13,D7=Feuil2!B$14,D7=Feuil2!B$15,D7=Feuil2!B$16),"non",IF(OR(D7=Feuil2!B$7,D7=Feuil2!B$8,D7=Feuil2!B$9),"oui",IF(D7=Feuil2!B$10,Feuil2!A$3,IF(D7=Feuil2!A$9,Feuil2!A$10,IF(OR(D7=Feuil2!B$18,D7=Feuil2!B$19,D7=Feuil2!B$20,D7=Feuil2!B$17),Feuil2!H$1)))))</f>
        <v>0</v>
      </c>
      <c r="G7" s="3"/>
      <c r="H7" s="3"/>
      <c r="I7" s="4"/>
      <c r="J7" s="3">
        <f>IF(H7-G7&gt;=1460,"oui",IF(AND(H7-G7&lt;1460,H7-G7&gt;0),"non",IF(G7=Feuil1!A$10,Feuil1!A$11)))</f>
        <v>0</v>
      </c>
      <c r="K7" s="3"/>
      <c r="L7" s="5">
        <f>IF(K7=Feuil2!E$2,H7-"1",IF(K7=Feuil2!E$1,H7-60,IF(K7=Feuil1!E$3,0)))</f>
        <v>0</v>
      </c>
      <c r="M7" s="14">
        <f t="shared" si="0"/>
        <v>-80</v>
      </c>
    </row>
    <row r="8" spans="1:15">
      <c r="A8" s="11"/>
      <c r="B8" s="3"/>
      <c r="C8" s="3"/>
      <c r="D8" s="3"/>
      <c r="E8" s="3">
        <f>IF(OR(D8=Feuil2!B$1,D8=Feuil2!B$2,D8=Feuil2!B$3,D8=Feuil2!B$4,D8=Feuil2!B$5,D8=Feuil2!B$6,D8=Feuil2!B$12,D8=Feuil2!B$16),Feuil2!A$4,IF(OR(D8=Feuil2!B$7,D8=Feuil2!B$8,D8=Feuil2!B$9),Feuil2!A$5,IF(OR(D8=Feuil2!B$18,D8=Feuil2!B$19),Feuil2!A$2,IF(D8=Feuil2!B$10,Feuil2!A$7,IF(D8=Feuil2!B$14,Feuil2!A$8,IF(OR(D8=Feuil2!B$11,D8=Feuil2!B$13,D8=Feuil2!B$15),Feuil2!A$6,IF(OR(D8=Feuil2!B$18,D8=Feuil2!B$19,D8=Feuil2!B$20,D8=Feuil2!B$17),Feuil2!A$2,IF(D8=Feuil2!A$9,Feuil2!A$10))))))))</f>
        <v>0</v>
      </c>
      <c r="F8" s="3">
        <f>IF(OR(D8=Feuil2!B$1,D8=Feuil2!B$2,D8=Feuil2!B$3,D8=Feuil2!B$4,D8=Feuil2!B$5,D8=Feuil2!B$6,D8=Feuil2!B$11,D8=Feuil2!B$12,D8=Feuil2!B$13,D8=Feuil2!B$14,D8=Feuil2!B$15,D8=Feuil2!B$16),"non",IF(OR(D8=Feuil2!B$7,D8=Feuil2!B$8,D8=Feuil2!B$9),"oui",IF(D8=Feuil2!B$10,Feuil2!A$3,IF(D8=Feuil2!A$9,Feuil2!A$10,IF(OR(D8=Feuil2!B$18,D8=Feuil2!B$19,D8=Feuil2!B$20,D8=Feuil2!B$17),Feuil2!H$1)))))</f>
        <v>0</v>
      </c>
      <c r="G8" s="3"/>
      <c r="H8" s="3"/>
      <c r="I8" s="4"/>
      <c r="J8" s="3">
        <f>IF(H8-G8&gt;=1460,"oui",IF(AND(H8-G8&lt;1460,H8-G8&gt;0),"non",IF(G8=Feuil1!A$10,Feuil1!A$11)))</f>
        <v>0</v>
      </c>
      <c r="K8" s="3"/>
      <c r="L8" s="5">
        <f>IF(K8=Feuil2!E$2,H8-"1",IF(K8=Feuil2!E$1,H8-60,IF(K8=Feuil1!E$3,0)))</f>
        <v>0</v>
      </c>
      <c r="M8" s="14">
        <f t="shared" si="0"/>
        <v>-80</v>
      </c>
    </row>
    <row r="9" spans="1:15">
      <c r="A9" s="12"/>
      <c r="B9" s="6"/>
      <c r="C9" s="6"/>
      <c r="D9" s="6"/>
      <c r="E9" s="3">
        <f>IF(OR(D9=Feuil2!B$1,D9=Feuil2!B$2,D9=Feuil2!B$3,D9=Feuil2!B$4,D9=Feuil2!B$5,D9=Feuil2!B$6,D9=Feuil2!B$12,D9=Feuil2!B$16),Feuil2!A$4,IF(OR(D9=Feuil2!B$7,D9=Feuil2!B$8,D9=Feuil2!B$9),Feuil2!A$5,IF(OR(D9=Feuil2!B$18,D9=Feuil2!B$19),Feuil2!A$2,IF(D9=Feuil2!B$10,Feuil2!A$7,IF(D9=Feuil2!B$14,Feuil2!A$8,IF(OR(D9=Feuil2!B$11,D9=Feuil2!B$13,D9=Feuil2!B$15),Feuil2!A$6,IF(OR(D9=Feuil2!B$18,D9=Feuil2!B$19,D9=Feuil2!B$20,D9=Feuil2!B$17),Feuil2!A$2,IF(D9=Feuil2!A$9,Feuil2!A$10))))))))</f>
        <v>0</v>
      </c>
      <c r="F9" s="3">
        <f>IF(OR(D9=Feuil2!B$1,D9=Feuil2!B$2,D9=Feuil2!B$3,D9=Feuil2!B$4,D9=Feuil2!B$5,D9=Feuil2!B$6,D9=Feuil2!B$11,D9=Feuil2!B$12,D9=Feuil2!B$13,D9=Feuil2!B$14,D9=Feuil2!B$15,D9=Feuil2!B$16),"non",IF(OR(D9=Feuil2!B$7,D9=Feuil2!B$8,D9=Feuil2!B$9),"oui",IF(D9=Feuil2!B$10,Feuil2!A$3,IF(D9=Feuil2!A$9,Feuil2!A$10,IF(OR(D9=Feuil2!B$18,D9=Feuil2!B$19,D9=Feuil2!B$20,D9=Feuil2!B$17),Feuil2!H$1)))))</f>
        <v>0</v>
      </c>
      <c r="G9" s="6"/>
      <c r="H9" s="6"/>
      <c r="I9" s="4"/>
      <c r="J9" s="3">
        <f>IF(H9-G9&gt;=1460,"oui",IF(AND(H9-G9&lt;1460,H9-G9&gt;0),"non",IF(G9=Feuil1!A$10,Feuil1!A$11)))</f>
        <v>0</v>
      </c>
      <c r="K9" s="3"/>
      <c r="L9" s="5">
        <f>IF(K9=Feuil2!E$2,H9-"1",IF(K9=Feuil2!E$1,H9-60,IF(K9=Feuil1!E$3,0)))</f>
        <v>0</v>
      </c>
      <c r="M9" s="14">
        <f t="shared" si="0"/>
        <v>-80</v>
      </c>
    </row>
    <row r="10" spans="1:15">
      <c r="A10" s="12"/>
      <c r="B10" s="6"/>
      <c r="C10" s="6"/>
      <c r="D10" s="6"/>
      <c r="E10" s="3">
        <f>IF(OR(D10=Feuil2!B$1,D10=Feuil2!B$2,D10=Feuil2!B$3,D10=Feuil2!B$4,D10=Feuil2!B$5,D10=Feuil2!B$6,D10=Feuil2!B$12,D10=Feuil2!B$16),Feuil2!A$4,IF(OR(D10=Feuil2!B$7,D10=Feuil2!B$8,D10=Feuil2!B$9),Feuil2!A$5,IF(OR(D10=Feuil2!B$18,D10=Feuil2!B$19),Feuil2!A$2,IF(D10=Feuil2!B$10,Feuil2!A$7,IF(D10=Feuil2!B$14,Feuil2!A$8,IF(OR(D10=Feuil2!B$11,D10=Feuil2!B$13,D10=Feuil2!B$15),Feuil2!A$6,IF(OR(D10=Feuil2!B$18,D10=Feuil2!B$19,D10=Feuil2!B$20,D10=Feuil2!B$17),Feuil2!A$2,IF(D10=Feuil2!A$9,Feuil2!A$10))))))))</f>
        <v>0</v>
      </c>
      <c r="F10" s="3">
        <f>IF(OR(D10=Feuil2!B$1,D10=Feuil2!B$2,D10=Feuil2!B$3,D10=Feuil2!B$4,D10=Feuil2!B$5,D10=Feuil2!B$6,D10=Feuil2!B$11,D10=Feuil2!B$12,D10=Feuil2!B$13,D10=Feuil2!B$14,D10=Feuil2!B$15,D10=Feuil2!B$16),"non",IF(OR(D10=Feuil2!B$7,D10=Feuil2!B$8,D10=Feuil2!B$9),"oui",IF(D10=Feuil2!B$10,Feuil2!A$3,IF(D10=Feuil2!A$9,Feuil2!A$10,IF(OR(D10=Feuil2!B$18,D10=Feuil2!B$19,D10=Feuil2!B$20,D10=Feuil2!B$17),Feuil2!H$1)))))</f>
        <v>0</v>
      </c>
      <c r="G10" s="6"/>
      <c r="H10" s="6"/>
      <c r="I10" s="4"/>
      <c r="J10" s="3">
        <f>IF(H10-G10&gt;=1460,"oui",IF(AND(H10-G10&lt;1460,H10-G10&gt;0),"non",IF(G10=Feuil1!A$10,Feuil1!A$11)))</f>
        <v>0</v>
      </c>
      <c r="K10" s="3"/>
      <c r="L10" s="5">
        <f>IF(K10=Feuil2!E$2,H10-"1",IF(K10=Feuil2!E$1,H10-60,IF(K10=Feuil1!E$3,0)))</f>
        <v>0</v>
      </c>
      <c r="M10" s="14">
        <f t="shared" si="0"/>
        <v>-80</v>
      </c>
    </row>
    <row r="11" spans="1:15">
      <c r="A11" s="12"/>
      <c r="B11" s="6"/>
      <c r="C11" s="6"/>
      <c r="D11" s="6"/>
      <c r="E11" s="3">
        <f>IF(OR(D11=Feuil2!B$1,D11=Feuil2!B$2,D11=Feuil2!B$3,D11=Feuil2!B$4,D11=Feuil2!B$5,D11=Feuil2!B$6,D11=Feuil2!B$12,D11=Feuil2!B$16),Feuil2!A$4,IF(OR(D11=Feuil2!B$7,D11=Feuil2!B$8,D11=Feuil2!B$9),Feuil2!A$5,IF(OR(D11=Feuil2!B$18,D11=Feuil2!B$19),Feuil2!A$2,IF(D11=Feuil2!B$10,Feuil2!A$7,IF(D11=Feuil2!B$14,Feuil2!A$8,IF(OR(D11=Feuil2!B$11,D11=Feuil2!B$13,D11=Feuil2!B$15),Feuil2!A$6,IF(OR(D11=Feuil2!B$18,D11=Feuil2!B$19,D11=Feuil2!B$20,D11=Feuil2!B$17),Feuil2!A$2,IF(D11=Feuil2!A$9,Feuil2!A$10))))))))</f>
        <v>0</v>
      </c>
      <c r="F11" s="3">
        <f>IF(OR(D11=Feuil2!B$1,D11=Feuil2!B$2,D11=Feuil2!B$3,D11=Feuil2!B$4,D11=Feuil2!B$5,D11=Feuil2!B$6,D11=Feuil2!B$11,D11=Feuil2!B$12,D11=Feuil2!B$13,D11=Feuil2!B$14,D11=Feuil2!B$15,D11=Feuil2!B$16),"non",IF(OR(D11=Feuil2!B$7,D11=Feuil2!B$8,D11=Feuil2!B$9),"oui",IF(D11=Feuil2!B$10,Feuil2!A$3,IF(D11=Feuil2!A$9,Feuil2!A$10,IF(OR(D11=Feuil2!B$18,D11=Feuil2!B$19,D11=Feuil2!B$20,D11=Feuil2!B$17),Feuil2!H$1)))))</f>
        <v>0</v>
      </c>
      <c r="G11" s="6"/>
      <c r="H11" s="6"/>
      <c r="I11" s="4"/>
      <c r="J11" s="3">
        <f>IF(H11-G11&gt;=1460,"oui",IF(AND(H11-G11&lt;1460,H11-G11&gt;0),"non",IF(G11=Feuil1!A$10,Feuil1!A$11)))</f>
        <v>0</v>
      </c>
      <c r="K11" s="3"/>
      <c r="L11" s="5">
        <f>IF(K11=Feuil2!E$2,H11-"1",IF(K11=Feuil2!E$1,H11-60,IF(K11=Feuil1!E$3,0)))</f>
        <v>0</v>
      </c>
      <c r="M11" s="14">
        <f t="shared" si="0"/>
        <v>-80</v>
      </c>
    </row>
    <row r="12" spans="1:15">
      <c r="A12" s="12"/>
      <c r="B12" s="6"/>
      <c r="C12" s="6"/>
      <c r="D12" s="6"/>
      <c r="E12" s="3">
        <f>IF(OR(D12=Feuil2!B$1,D12=Feuil2!B$2,D12=Feuil2!B$3,D12=Feuil2!B$4,D12=Feuil2!B$5,D12=Feuil2!B$6,D12=Feuil2!B$12,D12=Feuil2!B$16),Feuil2!A$4,IF(OR(D12=Feuil2!B$7,D12=Feuil2!B$8,D12=Feuil2!B$9),Feuil2!A$5,IF(OR(D12=Feuil2!B$18,D12=Feuil2!B$19),Feuil2!A$2,IF(D12=Feuil2!B$10,Feuil2!A$7,IF(D12=Feuil2!B$14,Feuil2!A$8,IF(OR(D12=Feuil2!B$11,D12=Feuil2!B$13,D12=Feuil2!B$15),Feuil2!A$6,IF(OR(D12=Feuil2!B$18,D12=Feuil2!B$19,D12=Feuil2!B$20,D12=Feuil2!B$17),Feuil2!A$2,IF(D12=Feuil2!A$9,Feuil2!A$10))))))))</f>
        <v>0</v>
      </c>
      <c r="F12" s="3">
        <f>IF(OR(D12=Feuil2!B$1,D12=Feuil2!B$2,D12=Feuil2!B$3,D12=Feuil2!B$4,D12=Feuil2!B$5,D12=Feuil2!B$6,D12=Feuil2!B$11,D12=Feuil2!B$12,D12=Feuil2!B$13,D12=Feuil2!B$14,D12=Feuil2!B$15,D12=Feuil2!B$16),"non",IF(OR(D12=Feuil2!B$7,D12=Feuil2!B$8,D12=Feuil2!B$9),"oui",IF(D12=Feuil2!B$10,Feuil2!A$3,IF(D12=Feuil2!A$9,Feuil2!A$10,IF(OR(D12=Feuil2!B$18,D12=Feuil2!B$19,D12=Feuil2!B$20,D12=Feuil2!B$17),Feuil2!H$1)))))</f>
        <v>0</v>
      </c>
      <c r="G12" s="6"/>
      <c r="H12" s="6"/>
      <c r="I12" s="4"/>
      <c r="J12" s="3">
        <f>IF(H12-G12&gt;=1460,"oui",IF(AND(H12-G12&lt;1460,H12-G12&gt;0),"non",IF(G12=Feuil1!A$10,Feuil1!A$11)))</f>
        <v>0</v>
      </c>
      <c r="K12" s="3"/>
      <c r="L12" s="5">
        <f>IF(K12=Feuil2!E$2,H12-"1",IF(K12=Feuil2!E$1,H12-60,IF(K12=Feuil1!E$3,0)))</f>
        <v>0</v>
      </c>
      <c r="M12" s="14">
        <f t="shared" si="0"/>
        <v>-80</v>
      </c>
    </row>
    <row r="13" spans="1:15">
      <c r="A13" s="12"/>
      <c r="B13" s="6"/>
      <c r="C13" s="6"/>
      <c r="D13" s="6"/>
      <c r="E13" s="3">
        <f>IF(OR(D13=Feuil2!B$1,D13=Feuil2!B$2,D13=Feuil2!B$3,D13=Feuil2!B$4,D13=Feuil2!B$5,D13=Feuil2!B$6,D13=Feuil2!B$12,D13=Feuil2!B$16),Feuil2!A$4,IF(OR(D13=Feuil2!B$7,D13=Feuil2!B$8,D13=Feuil2!B$9),Feuil2!A$5,IF(OR(D13=Feuil2!B$18,D13=Feuil2!B$19),Feuil2!A$2,IF(D13=Feuil2!B$10,Feuil2!A$7,IF(D13=Feuil2!B$14,Feuil2!A$8,IF(OR(D13=Feuil2!B$11,D13=Feuil2!B$13,D13=Feuil2!B$15),Feuil2!A$6,IF(OR(D13=Feuil2!B$18,D13=Feuil2!B$19,D13=Feuil2!B$20,D13=Feuil2!B$17),Feuil2!A$2,IF(D13=Feuil2!A$9,Feuil2!A$10))))))))</f>
        <v>0</v>
      </c>
      <c r="F13" s="3">
        <f>IF(OR(D13=Feuil2!B$1,D13=Feuil2!B$2,D13=Feuil2!B$3,D13=Feuil2!B$4,D13=Feuil2!B$5,D13=Feuil2!B$6,D13=Feuil2!B$11,D13=Feuil2!B$12,D13=Feuil2!B$13,D13=Feuil2!B$14,D13=Feuil2!B$15,D13=Feuil2!B$16),"non",IF(OR(D13=Feuil2!B$7,D13=Feuil2!B$8,D13=Feuil2!B$9),"oui",IF(D13=Feuil2!B$10,Feuil2!A$3,IF(D13=Feuil2!A$9,Feuil2!A$10,IF(OR(D13=Feuil2!B$18,D13=Feuil2!B$19,D13=Feuil2!B$20,D13=Feuil2!B$17),Feuil2!H$1)))))</f>
        <v>0</v>
      </c>
      <c r="G13" s="6"/>
      <c r="H13" s="6"/>
      <c r="I13" s="4"/>
      <c r="J13" s="3">
        <f>IF(H13-G13&gt;=1460,"oui",IF(AND(H13-G13&lt;1460,H13-G13&gt;0),"non",IF(G13=Feuil1!A$10,Feuil1!A$11)))</f>
        <v>0</v>
      </c>
      <c r="K13" s="3"/>
      <c r="L13" s="5">
        <f>IF(K13=Feuil2!E$2,H13-"1",IF(K13=Feuil2!E$1,H13-60,IF(K13=Feuil1!E$3,0)))</f>
        <v>0</v>
      </c>
      <c r="M13" s="14">
        <f t="shared" si="0"/>
        <v>-80</v>
      </c>
    </row>
    <row r="14" spans="1:15">
      <c r="A14" s="12"/>
      <c r="B14" s="6"/>
      <c r="C14" s="6"/>
      <c r="D14" s="6"/>
      <c r="E14" s="3">
        <f>IF(OR(D14=Feuil2!B$1,D14=Feuil2!B$2,D14=Feuil2!B$3,D14=Feuil2!B$4,D14=Feuil2!B$5,D14=Feuil2!B$6,D14=Feuil2!B$12,D14=Feuil2!B$16),Feuil2!A$4,IF(OR(D14=Feuil2!B$7,D14=Feuil2!B$8,D14=Feuil2!B$9),Feuil2!A$5,IF(OR(D14=Feuil2!B$18,D14=Feuil2!B$19),Feuil2!A$2,IF(D14=Feuil2!B$10,Feuil2!A$7,IF(D14=Feuil2!B$14,Feuil2!A$8,IF(OR(D14=Feuil2!B$11,D14=Feuil2!B$13,D14=Feuil2!B$15),Feuil2!A$6,IF(OR(D14=Feuil2!B$18,D14=Feuil2!B$19,D14=Feuil2!B$20,D14=Feuil2!B$17),Feuil2!A$2,IF(D14=Feuil2!A$9,Feuil2!A$10))))))))</f>
        <v>0</v>
      </c>
      <c r="F14" s="3">
        <f>IF(OR(D14=Feuil2!B$1,D14=Feuil2!B$2,D14=Feuil2!B$3,D14=Feuil2!B$4,D14=Feuil2!B$5,D14=Feuil2!B$6,D14=Feuil2!B$11,D14=Feuil2!B$12,D14=Feuil2!B$13,D14=Feuil2!B$14,D14=Feuil2!B$15,D14=Feuil2!B$16),"non",IF(OR(D14=Feuil2!B$7,D14=Feuil2!B$8,D14=Feuil2!B$9),"oui",IF(D14=Feuil2!B$10,Feuil2!A$3,IF(D14=Feuil2!A$9,Feuil2!A$10,IF(OR(D14=Feuil2!B$18,D14=Feuil2!B$19,D14=Feuil2!B$20,D14=Feuil2!B$17),Feuil2!H$1)))))</f>
        <v>0</v>
      </c>
      <c r="G14" s="6"/>
      <c r="H14" s="6"/>
      <c r="I14" s="4"/>
      <c r="J14" s="3">
        <f>IF(H14-G14&gt;=1460,"oui",IF(AND(H14-G14&lt;1460,H14-G14&gt;0),"non",IF(G14=Feuil1!A$10,Feuil1!A$11)))</f>
        <v>0</v>
      </c>
      <c r="K14" s="3"/>
      <c r="L14" s="5">
        <f>IF(K14=Feuil2!E$2,H14-"1",IF(K14=Feuil2!E$1,H14-60,IF(K14=Feuil1!E$3,0)))</f>
        <v>0</v>
      </c>
      <c r="M14" s="14">
        <f t="shared" si="0"/>
        <v>-80</v>
      </c>
    </row>
    <row r="15" spans="1:15">
      <c r="A15" s="12"/>
      <c r="B15" s="6"/>
      <c r="C15" s="6"/>
      <c r="D15" s="6"/>
      <c r="E15" s="3">
        <f>IF(OR(D15=Feuil2!B$1,D15=Feuil2!B$2,D15=Feuil2!B$3,D15=Feuil2!B$4,D15=Feuil2!B$5,D15=Feuil2!B$6,D15=Feuil2!B$12,D15=Feuil2!B$16),Feuil2!A$4,IF(OR(D15=Feuil2!B$7,D15=Feuil2!B$8,D15=Feuil2!B$9),Feuil2!A$5,IF(OR(D15=Feuil2!B$18,D15=Feuil2!B$19),Feuil2!A$2,IF(D15=Feuil2!B$10,Feuil2!A$7,IF(D15=Feuil2!B$14,Feuil2!A$8,IF(OR(D15=Feuil2!B$11,D15=Feuil2!B$13,D15=Feuil2!B$15),Feuil2!A$6,IF(OR(D15=Feuil2!B$18,D15=Feuil2!B$19,D15=Feuil2!B$20,D15=Feuil2!B$17),Feuil2!A$2,IF(D15=Feuil2!A$9,Feuil2!A$10))))))))</f>
        <v>0</v>
      </c>
      <c r="F15" s="3">
        <f>IF(OR(D15=Feuil2!B$1,D15=Feuil2!B$2,D15=Feuil2!B$3,D15=Feuil2!B$4,D15=Feuil2!B$5,D15=Feuil2!B$6,D15=Feuil2!B$11,D15=Feuil2!B$12,D15=Feuil2!B$13,D15=Feuil2!B$14,D15=Feuil2!B$15,D15=Feuil2!B$16),"non",IF(OR(D15=Feuil2!B$7,D15=Feuil2!B$8,D15=Feuil2!B$9),"oui",IF(D15=Feuil2!B$10,Feuil2!A$3,IF(D15=Feuil2!A$9,Feuil2!A$10,IF(OR(D15=Feuil2!B$18,D15=Feuil2!B$19,D15=Feuil2!B$20,D15=Feuil2!B$17),Feuil2!H$1)))))</f>
        <v>0</v>
      </c>
      <c r="G15" s="6"/>
      <c r="H15" s="6"/>
      <c r="I15" s="4"/>
      <c r="J15" s="3">
        <f>IF(H15-G15&gt;=1460,"oui",IF(AND(H15-G15&lt;1460,H15-G15&gt;0),"non",IF(G15=Feuil1!A$10,Feuil1!A$11)))</f>
        <v>0</v>
      </c>
      <c r="K15" s="3"/>
      <c r="L15" s="5">
        <f>IF(K15=Feuil2!E$2,H15-"1",IF(K15=Feuil2!E$1,H15-60,IF(K15=Feuil1!E$3,0)))</f>
        <v>0</v>
      </c>
      <c r="M15" s="14">
        <f t="shared" si="0"/>
        <v>-80</v>
      </c>
    </row>
    <row r="16" spans="1:15">
      <c r="A16" s="12"/>
      <c r="B16" s="6"/>
      <c r="C16" s="6"/>
      <c r="D16" s="6"/>
      <c r="E16" s="3">
        <f>IF(OR(D16=Feuil2!B$1,D16=Feuil2!B$2,D16=Feuil2!B$3,D16=Feuil2!B$4,D16=Feuil2!B$5,D16=Feuil2!B$6,D16=Feuil2!B$12,D16=Feuil2!B$16),Feuil2!A$4,IF(OR(D16=Feuil2!B$7,D16=Feuil2!B$8,D16=Feuil2!B$9),Feuil2!A$5,IF(OR(D16=Feuil2!B$18,D16=Feuil2!B$19),Feuil2!A$2,IF(D16=Feuil2!B$10,Feuil2!A$7,IF(D16=Feuil2!B$14,Feuil2!A$8,IF(OR(D16=Feuil2!B$11,D16=Feuil2!B$13,D16=Feuil2!B$15),Feuil2!A$6,IF(OR(D16=Feuil2!B$18,D16=Feuil2!B$19,D16=Feuil2!B$20,D16=Feuil2!B$17),Feuil2!A$2,IF(D16=Feuil2!A$9,Feuil2!A$10))))))))</f>
        <v>0</v>
      </c>
      <c r="F16" s="3">
        <f>IF(OR(D16=Feuil2!B$1,D16=Feuil2!B$2,D16=Feuil2!B$3,D16=Feuil2!B$4,D16=Feuil2!B$5,D16=Feuil2!B$6,D16=Feuil2!B$11,D16=Feuil2!B$12,D16=Feuil2!B$13,D16=Feuil2!B$14,D16=Feuil2!B$15,D16=Feuil2!B$16),"non",IF(OR(D16=Feuil2!B$7,D16=Feuil2!B$8,D16=Feuil2!B$9),"oui",IF(D16=Feuil2!B$10,Feuil2!A$3,IF(D16=Feuil2!A$9,Feuil2!A$10,IF(OR(D16=Feuil2!B$18,D16=Feuil2!B$19,D16=Feuil2!B$20,D16=Feuil2!B$17),Feuil2!H$1)))))</f>
        <v>0</v>
      </c>
      <c r="G16" s="6"/>
      <c r="H16" s="6"/>
      <c r="I16" s="4"/>
      <c r="J16" s="3">
        <f>IF(H16-G16&gt;=1460,"oui",IF(AND(H16-G16&lt;1460,H16-G16&gt;0),"non",IF(G16=Feuil1!A$10,Feuil1!A$11)))</f>
        <v>0</v>
      </c>
      <c r="K16" s="3"/>
      <c r="L16" s="5">
        <f>IF(K16=Feuil2!E$2,H16-"1",IF(K16=Feuil2!E$1,H16-60,IF(K16=Feuil1!E$3,0)))</f>
        <v>0</v>
      </c>
      <c r="M16" s="14">
        <f t="shared" si="0"/>
        <v>-80</v>
      </c>
    </row>
    <row r="17" spans="1:13">
      <c r="A17" s="12"/>
      <c r="B17" s="6"/>
      <c r="C17" s="6"/>
      <c r="D17" s="6"/>
      <c r="E17" s="3">
        <f>IF(OR(D17=Feuil2!B$1,D17=Feuil2!B$2,D17=Feuil2!B$3,D17=Feuil2!B$4,D17=Feuil2!B$5,D17=Feuil2!B$6,D17=Feuil2!B$12,D17=Feuil2!B$16),Feuil2!A$4,IF(OR(D17=Feuil2!B$7,D17=Feuil2!B$8,D17=Feuil2!B$9),Feuil2!A$5,IF(OR(D17=Feuil2!B$18,D17=Feuil2!B$19),Feuil2!A$2,IF(D17=Feuil2!B$10,Feuil2!A$7,IF(D17=Feuil2!B$14,Feuil2!A$8,IF(OR(D17=Feuil2!B$11,D17=Feuil2!B$13,D17=Feuil2!B$15),Feuil2!A$6,IF(OR(D17=Feuil2!B$18,D17=Feuil2!B$19,D17=Feuil2!B$20,D17=Feuil2!B$17),Feuil2!A$2,IF(D17=Feuil2!A$9,Feuil2!A$10))))))))</f>
        <v>0</v>
      </c>
      <c r="F17" s="3">
        <f>IF(OR(D17=Feuil2!B$1,D17=Feuil2!B$2,D17=Feuil2!B$3,D17=Feuil2!B$4,D17=Feuil2!B$5,D17=Feuil2!B$6,D17=Feuil2!B$11,D17=Feuil2!B$12,D17=Feuil2!B$13,D17=Feuil2!B$14,D17=Feuil2!B$15,D17=Feuil2!B$16),"non",IF(OR(D17=Feuil2!B$7,D17=Feuil2!B$8,D17=Feuil2!B$9),"oui",IF(D17=Feuil2!B$10,Feuil2!A$3,IF(D17=Feuil2!A$9,Feuil2!A$10,IF(OR(D17=Feuil2!B$18,D17=Feuil2!B$19,D17=Feuil2!B$20,D17=Feuil2!B$17),Feuil2!H$1)))))</f>
        <v>0</v>
      </c>
      <c r="G17" s="6"/>
      <c r="H17" s="6"/>
      <c r="I17" s="4"/>
      <c r="J17" s="3">
        <f>IF(H17-G17&gt;=1460,"oui",IF(AND(H17-G17&lt;1460,H17-G17&gt;0),"non",IF(G17=Feuil1!A$10,Feuil1!A$11)))</f>
        <v>0</v>
      </c>
      <c r="K17" s="3"/>
      <c r="L17" s="5">
        <f>IF(K17=Feuil2!E$2,H17-"1",IF(K17=Feuil2!E$1,H17-60,IF(K17=Feuil1!E$3,0)))</f>
        <v>0</v>
      </c>
      <c r="M17" s="14">
        <f t="shared" si="0"/>
        <v>-80</v>
      </c>
    </row>
    <row r="18" spans="1:13">
      <c r="A18" s="12"/>
      <c r="B18" s="6"/>
      <c r="C18" s="6"/>
      <c r="D18" s="6"/>
      <c r="E18" s="3">
        <f>IF(OR(D18=Feuil2!B$1,D18=Feuil2!B$2,D18=Feuil2!B$3,D18=Feuil2!B$4,D18=Feuil2!B$5,D18=Feuil2!B$6,D18=Feuil2!B$12,D18=Feuil2!B$16),Feuil2!A$4,IF(OR(D18=Feuil2!B$7,D18=Feuil2!B$8,D18=Feuil2!B$9),Feuil2!A$5,IF(OR(D18=Feuil2!B$18,D18=Feuil2!B$19),Feuil2!A$2,IF(D18=Feuil2!B$10,Feuil2!A$7,IF(D18=Feuil2!B$14,Feuil2!A$8,IF(OR(D18=Feuil2!B$11,D18=Feuil2!B$13,D18=Feuil2!B$15),Feuil2!A$6,IF(OR(D18=Feuil2!B$18,D18=Feuil2!B$19,D18=Feuil2!B$20,D18=Feuil2!B$17),Feuil2!A$2,IF(D18=Feuil2!A$9,Feuil2!A$10))))))))</f>
        <v>0</v>
      </c>
      <c r="F18" s="3">
        <f>IF(OR(D18=Feuil2!B$1,D18=Feuil2!B$2,D18=Feuil2!B$3,D18=Feuil2!B$4,D18=Feuil2!B$5,D18=Feuil2!B$6,D18=Feuil2!B$11,D18=Feuil2!B$12,D18=Feuil2!B$13,D18=Feuil2!B$14,D18=Feuil2!B$15,D18=Feuil2!B$16),"non",IF(OR(D18=Feuil2!B$7,D18=Feuil2!B$8,D18=Feuil2!B$9),"oui",IF(D18=Feuil2!B$10,Feuil2!A$3,IF(D18=Feuil2!A$9,Feuil2!A$10,IF(OR(D18=Feuil2!B$18,D18=Feuil2!B$19,D18=Feuil2!B$20,D18=Feuil2!B$17),Feuil2!H$1)))))</f>
        <v>0</v>
      </c>
      <c r="G18" s="6"/>
      <c r="H18" s="6"/>
      <c r="I18" s="4"/>
      <c r="J18" s="3">
        <f>IF(H18-G18&gt;=1460,"oui",IF(AND(H18-G18&lt;1460,H18-G18&gt;0),"non",IF(G18=Feuil1!A$10,Feuil1!A$11)))</f>
        <v>0</v>
      </c>
      <c r="K18" s="3"/>
      <c r="L18" s="5">
        <f>IF(K18=Feuil2!E$2,H18-"1",IF(K18=Feuil2!E$1,H18-60,IF(K18=Feuil1!E$3,0)))</f>
        <v>0</v>
      </c>
      <c r="M18" s="14">
        <f t="shared" si="0"/>
        <v>-80</v>
      </c>
    </row>
    <row r="19" spans="1:13">
      <c r="A19" s="12"/>
      <c r="B19" s="6"/>
      <c r="C19" s="6"/>
      <c r="D19" s="6"/>
      <c r="E19" s="3">
        <f>IF(OR(D19=Feuil2!B$1,D19=Feuil2!B$2,D19=Feuil2!B$3,D19=Feuil2!B$4,D19=Feuil2!B$5,D19=Feuil2!B$6,D19=Feuil2!B$12,D19=Feuil2!B$16),Feuil2!A$4,IF(OR(D19=Feuil2!B$7,D19=Feuil2!B$8,D19=Feuil2!B$9),Feuil2!A$5,IF(OR(D19=Feuil2!B$18,D19=Feuil2!B$19),Feuil2!A$2,IF(D19=Feuil2!B$10,Feuil2!A$7,IF(D19=Feuil2!B$14,Feuil2!A$8,IF(OR(D19=Feuil2!B$11,D19=Feuil2!B$13,D19=Feuil2!B$15),Feuil2!A$6,IF(OR(D19=Feuil2!B$18,D19=Feuil2!B$19,D19=Feuil2!B$20,D19=Feuil2!B$17),Feuil2!A$2,IF(D19=Feuil2!A$9,Feuil2!A$10))))))))</f>
        <v>0</v>
      </c>
      <c r="F19" s="3">
        <f>IF(OR(D19=Feuil2!B$1,D19=Feuil2!B$2,D19=Feuil2!B$3,D19=Feuil2!B$4,D19=Feuil2!B$5,D19=Feuil2!B$6,D19=Feuil2!B$11,D19=Feuil2!B$12,D19=Feuil2!B$13,D19=Feuil2!B$14,D19=Feuil2!B$15,D19=Feuil2!B$16),"non",IF(OR(D19=Feuil2!B$7,D19=Feuil2!B$8,D19=Feuil2!B$9),"oui",IF(D19=Feuil2!B$10,Feuil2!A$3,IF(D19=Feuil2!A$9,Feuil2!A$10,IF(OR(D19=Feuil2!B$18,D19=Feuil2!B$19,D19=Feuil2!B$20,D19=Feuil2!B$17),Feuil2!H$1)))))</f>
        <v>0</v>
      </c>
      <c r="G19" s="6"/>
      <c r="H19" s="6"/>
      <c r="I19" s="4"/>
      <c r="J19" s="3">
        <f>IF(H19-G19&gt;=1460,"oui",IF(AND(H19-G19&lt;1460,H19-G19&gt;0),"non",IF(G19=Feuil1!A$10,Feuil1!A$11)))</f>
        <v>0</v>
      </c>
      <c r="K19" s="3"/>
      <c r="L19" s="5">
        <f>IF(K19=Feuil2!E$2,H19-"1",IF(K19=Feuil2!E$1,H19-60,IF(K19=Feuil1!E$3,0)))</f>
        <v>0</v>
      </c>
      <c r="M19" s="14">
        <f t="shared" si="0"/>
        <v>-80</v>
      </c>
    </row>
    <row r="20" spans="1:13">
      <c r="A20" s="12"/>
      <c r="B20" s="6"/>
      <c r="C20" s="6"/>
      <c r="D20" s="6"/>
      <c r="E20" s="3">
        <f>IF(OR(D20=Feuil2!B$1,D20=Feuil2!B$2,D20=Feuil2!B$3,D20=Feuil2!B$4,D20=Feuil2!B$5,D20=Feuil2!B$6,D20=Feuil2!B$12,D20=Feuil2!B$16),Feuil2!A$4,IF(OR(D20=Feuil2!B$7,D20=Feuil2!B$8,D20=Feuil2!B$9),Feuil2!A$5,IF(OR(D20=Feuil2!B$18,D20=Feuil2!B$19),Feuil2!A$2,IF(D20=Feuil2!B$10,Feuil2!A$7,IF(D20=Feuil2!B$14,Feuil2!A$8,IF(OR(D20=Feuil2!B$11,D20=Feuil2!B$13,D20=Feuil2!B$15),Feuil2!A$6,IF(OR(D20=Feuil2!B$18,D20=Feuil2!B$19,D20=Feuil2!B$20,D20=Feuil2!B$17),Feuil2!A$2,IF(D20=Feuil2!A$9,Feuil2!A$10))))))))</f>
        <v>0</v>
      </c>
      <c r="F20" s="3">
        <f>IF(OR(D20=Feuil2!B$1,D20=Feuil2!B$2,D20=Feuil2!B$3,D20=Feuil2!B$4,D20=Feuil2!B$5,D20=Feuil2!B$6,D20=Feuil2!B$11,D20=Feuil2!B$12,D20=Feuil2!B$13,D20=Feuil2!B$14,D20=Feuil2!B$15,D20=Feuil2!B$16),"non",IF(OR(D20=Feuil2!B$7,D20=Feuil2!B$8,D20=Feuil2!B$9),"oui",IF(D20=Feuil2!B$10,Feuil2!A$3,IF(D20=Feuil2!A$9,Feuil2!A$10,IF(OR(D20=Feuil2!B$18,D20=Feuil2!B$19,D20=Feuil2!B$20,D20=Feuil2!B$17),Feuil2!H$1)))))</f>
        <v>0</v>
      </c>
      <c r="G20" s="6"/>
      <c r="H20" s="6"/>
      <c r="I20" s="4"/>
      <c r="J20" s="3">
        <f>IF(H20-G20&gt;=1460,"oui",IF(AND(H20-G20&lt;1460,H20-G20&gt;0),"non",IF(G20=Feuil1!A$10,Feuil1!A$11)))</f>
        <v>0</v>
      </c>
      <c r="K20" s="3"/>
      <c r="L20" s="5">
        <f>IF(K20=Feuil2!E$2,H20-"1",IF(K20=Feuil2!E$1,H20-60,IF(K20=Feuil1!E$3,0)))</f>
        <v>0</v>
      </c>
      <c r="M20" s="14">
        <f t="shared" si="0"/>
        <v>-80</v>
      </c>
    </row>
    <row r="21" spans="1:13">
      <c r="A21" s="12"/>
      <c r="B21" s="6"/>
      <c r="C21" s="6"/>
      <c r="D21" s="6"/>
      <c r="E21" s="3">
        <f>IF(OR(D21=Feuil2!B$1,D21=Feuil2!B$2,D21=Feuil2!B$3,D21=Feuil2!B$4,D21=Feuil2!B$5,D21=Feuil2!B$6,D21=Feuil2!B$12,D21=Feuil2!B$16),Feuil2!A$4,IF(OR(D21=Feuil2!B$7,D21=Feuil2!B$8,D21=Feuil2!B$9),Feuil2!A$5,IF(OR(D21=Feuil2!B$18,D21=Feuil2!B$19),Feuil2!A$2,IF(D21=Feuil2!B$10,Feuil2!A$7,IF(D21=Feuil2!B$14,Feuil2!A$8,IF(OR(D21=Feuil2!B$11,D21=Feuil2!B$13,D21=Feuil2!B$15),Feuil2!A$6,IF(OR(D21=Feuil2!B$18,D21=Feuil2!B$19,D21=Feuil2!B$20,D21=Feuil2!B$17),Feuil2!A$2,IF(D21=Feuil2!A$9,Feuil2!A$10))))))))</f>
        <v>0</v>
      </c>
      <c r="F21" s="3">
        <f>IF(OR(D21=Feuil2!B$1,D21=Feuil2!B$2,D21=Feuil2!B$3,D21=Feuil2!B$4,D21=Feuil2!B$5,D21=Feuil2!B$6,D21=Feuil2!B$11,D21=Feuil2!B$12,D21=Feuil2!B$13,D21=Feuil2!B$14,D21=Feuil2!B$15,D21=Feuil2!B$16),"non",IF(OR(D21=Feuil2!B$7,D21=Feuil2!B$8,D21=Feuil2!B$9),"oui",IF(D21=Feuil2!B$10,Feuil2!A$3,IF(D21=Feuil2!A$9,Feuil2!A$10,IF(OR(D21=Feuil2!B$18,D21=Feuil2!B$19,D21=Feuil2!B$20,D21=Feuil2!B$17),Feuil2!H$1)))))</f>
        <v>0</v>
      </c>
      <c r="G21" s="6"/>
      <c r="H21" s="6"/>
      <c r="I21" s="4"/>
      <c r="J21" s="3">
        <f>IF(H21-G21&gt;=1460,"oui",IF(AND(H21-G21&lt;1460,H21-G21&gt;0),"non",IF(G21=Feuil1!A$10,Feuil1!A$11)))</f>
        <v>0</v>
      </c>
      <c r="K21" s="3"/>
      <c r="L21" s="5">
        <f>IF(K21=Feuil2!E$2,H21-"1",IF(K21=Feuil2!E$1,H21-60,IF(K21=Feuil1!E$3,0)))</f>
        <v>0</v>
      </c>
      <c r="M21" s="14">
        <f t="shared" si="0"/>
        <v>-80</v>
      </c>
    </row>
    <row r="22" spans="1:13">
      <c r="A22" s="12"/>
      <c r="B22" s="6"/>
      <c r="C22" s="6"/>
      <c r="D22" s="6"/>
      <c r="E22" s="3">
        <f>IF(OR(D22=Feuil2!B$1,D22=Feuil2!B$2,D22=Feuil2!B$3,D22=Feuil2!B$4,D22=Feuil2!B$5,D22=Feuil2!B$6,D22=Feuil2!B$12,D22=Feuil2!B$16),Feuil2!A$4,IF(OR(D22=Feuil2!B$7,D22=Feuil2!B$8,D22=Feuil2!B$9),Feuil2!A$5,IF(OR(D22=Feuil2!B$18,D22=Feuil2!B$19),Feuil2!A$2,IF(D22=Feuil2!B$10,Feuil2!A$7,IF(D22=Feuil2!B$14,Feuil2!A$8,IF(OR(D22=Feuil2!B$11,D22=Feuil2!B$13,D22=Feuil2!B$15),Feuil2!A$6,IF(OR(D22=Feuil2!B$18,D22=Feuil2!B$19,D22=Feuil2!B$20,D22=Feuil2!B$17),Feuil2!A$2,IF(D22=Feuil2!A$9,Feuil2!A$10))))))))</f>
        <v>0</v>
      </c>
      <c r="F22" s="3">
        <f>IF(OR(D22=Feuil2!B$1,D22=Feuil2!B$2,D22=Feuil2!B$3,D22=Feuil2!B$4,D22=Feuil2!B$5,D22=Feuil2!B$6,D22=Feuil2!B$11,D22=Feuil2!B$12,D22=Feuil2!B$13,D22=Feuil2!B$14,D22=Feuil2!B$15,D22=Feuil2!B$16),"non",IF(OR(D22=Feuil2!B$7,D22=Feuil2!B$8,D22=Feuil2!B$9),"oui",IF(D22=Feuil2!B$10,Feuil2!A$3,IF(D22=Feuil2!A$9,Feuil2!A$10,IF(OR(D22=Feuil2!B$18,D22=Feuil2!B$19,D22=Feuil2!B$20,D22=Feuil2!B$17),Feuil2!H$1)))))</f>
        <v>0</v>
      </c>
      <c r="G22" s="6"/>
      <c r="H22" s="6"/>
      <c r="I22" s="4"/>
      <c r="J22" s="3">
        <f>IF(H22-G22&gt;=1460,"oui",IF(AND(H22-G22&lt;1460,H22-G22&gt;0),"non",IF(G22=Feuil1!A$10,Feuil1!A$11)))</f>
        <v>0</v>
      </c>
      <c r="K22" s="3"/>
      <c r="L22" s="5">
        <f>IF(K22=Feuil2!E$2,H22-"1",IF(K22=Feuil2!E$1,H22-60,IF(K22=Feuil1!E$3,0)))</f>
        <v>0</v>
      </c>
      <c r="M22" s="14">
        <f t="shared" si="0"/>
        <v>-80</v>
      </c>
    </row>
    <row r="23" spans="1:13">
      <c r="A23" s="12"/>
      <c r="B23" s="6"/>
      <c r="C23" s="6"/>
      <c r="D23" s="6"/>
      <c r="E23" s="3">
        <f>IF(OR(D23=Feuil2!B$1,D23=Feuil2!B$2,D23=Feuil2!B$3,D23=Feuil2!B$4,D23=Feuil2!B$5,D23=Feuil2!B$6,D23=Feuil2!B$12,D23=Feuil2!B$16),Feuil2!A$4,IF(OR(D23=Feuil2!B$7,D23=Feuil2!B$8,D23=Feuil2!B$9),Feuil2!A$5,IF(OR(D23=Feuil2!B$18,D23=Feuil2!B$19),Feuil2!A$2,IF(D23=Feuil2!B$10,Feuil2!A$7,IF(D23=Feuil2!B$14,Feuil2!A$8,IF(OR(D23=Feuil2!B$11,D23=Feuil2!B$13,D23=Feuil2!B$15),Feuil2!A$6,IF(OR(D23=Feuil2!B$18,D23=Feuil2!B$19,D23=Feuil2!B$20,D23=Feuil2!B$17),Feuil2!A$2,IF(D23=Feuil2!A$9,Feuil2!A$10))))))))</f>
        <v>0</v>
      </c>
      <c r="F23" s="3">
        <f>IF(OR(D23=Feuil2!B$1,D23=Feuil2!B$2,D23=Feuil2!B$3,D23=Feuil2!B$4,D23=Feuil2!B$5,D23=Feuil2!B$6,D23=Feuil2!B$11,D23=Feuil2!B$12,D23=Feuil2!B$13,D23=Feuil2!B$14,D23=Feuil2!B$15,D23=Feuil2!B$16),"non",IF(OR(D23=Feuil2!B$7,D23=Feuil2!B$8,D23=Feuil2!B$9),"oui",IF(D23=Feuil2!B$10,Feuil2!A$3,IF(D23=Feuil2!A$9,Feuil2!A$10,IF(OR(D23=Feuil2!B$18,D23=Feuil2!B$19,D23=Feuil2!B$20,D23=Feuil2!B$17),Feuil2!H$1)))))</f>
        <v>0</v>
      </c>
      <c r="G23" s="6"/>
      <c r="H23" s="6"/>
      <c r="I23" s="4"/>
      <c r="J23" s="3">
        <f>IF(H23-G23&gt;=1460,"oui",IF(AND(H23-G23&lt;1460,H23-G23&gt;0),"non",IF(G23=Feuil1!A$10,Feuil1!A$11)))</f>
        <v>0</v>
      </c>
      <c r="K23" s="3"/>
      <c r="L23" s="5">
        <f>IF(K23=Feuil2!E$2,H23-"1",IF(K23=Feuil2!E$1,H23-60,IF(K23=Feuil1!E$3,0)))</f>
        <v>0</v>
      </c>
      <c r="M23" s="14">
        <f t="shared" si="0"/>
        <v>-80</v>
      </c>
    </row>
    <row r="24" spans="1:13">
      <c r="A24" s="12"/>
      <c r="B24" s="6"/>
      <c r="C24" s="6"/>
      <c r="D24" s="6"/>
      <c r="E24" s="3">
        <f>IF(OR(D24=Feuil2!B$1,D24=Feuil2!B$2,D24=Feuil2!B$3,D24=Feuil2!B$4,D24=Feuil2!B$5,D24=Feuil2!B$6,D24=Feuil2!B$12,D24=Feuil2!B$16),Feuil2!A$4,IF(OR(D24=Feuil2!B$7,D24=Feuil2!B$8,D24=Feuil2!B$9),Feuil2!A$5,IF(OR(D24=Feuil2!B$18,D24=Feuil2!B$19),Feuil2!A$2,IF(D24=Feuil2!B$10,Feuil2!A$7,IF(D24=Feuil2!B$14,Feuil2!A$8,IF(OR(D24=Feuil2!B$11,D24=Feuil2!B$13,D24=Feuil2!B$15),Feuil2!A$6,IF(OR(D24=Feuil2!B$18,D24=Feuil2!B$19,D24=Feuil2!B$20,D24=Feuil2!B$17),Feuil2!A$2,IF(D24=Feuil2!A$9,Feuil2!A$10))))))))</f>
        <v>0</v>
      </c>
      <c r="F24" s="3">
        <f>IF(OR(D24=Feuil2!B$1,D24=Feuil2!B$2,D24=Feuil2!B$3,D24=Feuil2!B$4,D24=Feuil2!B$5,D24=Feuil2!B$6,D24=Feuil2!B$11,D24=Feuil2!B$12,D24=Feuil2!B$13,D24=Feuil2!B$14,D24=Feuil2!B$15,D24=Feuil2!B$16),"non",IF(OR(D24=Feuil2!B$7,D24=Feuil2!B$8,D24=Feuil2!B$9),"oui",IF(D24=Feuil2!B$10,Feuil2!A$3,IF(D24=Feuil2!A$9,Feuil2!A$10,IF(OR(D24=Feuil2!B$18,D24=Feuil2!B$19,D24=Feuil2!B$20,D24=Feuil2!B$17),Feuil2!H$1)))))</f>
        <v>0</v>
      </c>
      <c r="G24" s="6"/>
      <c r="H24" s="6"/>
      <c r="I24" s="4"/>
      <c r="J24" s="3">
        <f>IF(H24-G24&gt;=1460,"oui",IF(AND(H24-G24&lt;1460,H24-G24&gt;0),"non",IF(G24=Feuil1!A$10,Feuil1!A$11)))</f>
        <v>0</v>
      </c>
      <c r="K24" s="3"/>
      <c r="L24" s="5">
        <f>IF(K24=Feuil2!E$2,H24-"1",IF(K24=Feuil2!E$1,H24-60,IF(K24=Feuil1!E$3,0)))</f>
        <v>0</v>
      </c>
      <c r="M24" s="14">
        <f t="shared" si="0"/>
        <v>-80</v>
      </c>
    </row>
    <row r="25" spans="1:13">
      <c r="A25" s="12"/>
      <c r="B25" s="6"/>
      <c r="C25" s="6"/>
      <c r="D25" s="6"/>
      <c r="E25" s="3">
        <f>IF(OR(D25=Feuil2!B$1,D25=Feuil2!B$2,D25=Feuil2!B$3,D25=Feuil2!B$4,D25=Feuil2!B$5,D25=Feuil2!B$6,D25=Feuil2!B$12,D25=Feuil2!B$16),Feuil2!A$4,IF(OR(D25=Feuil2!B$7,D25=Feuil2!B$8,D25=Feuil2!B$9),Feuil2!A$5,IF(OR(D25=Feuil2!B$18,D25=Feuil2!B$19),Feuil2!A$2,IF(D25=Feuil2!B$10,Feuil2!A$7,IF(D25=Feuil2!B$14,Feuil2!A$8,IF(OR(D25=Feuil2!B$11,D25=Feuil2!B$13,D25=Feuil2!B$15),Feuil2!A$6,IF(OR(D25=Feuil2!B$18,D25=Feuil2!B$19,D25=Feuil2!B$20,D25=Feuil2!B$17),Feuil2!A$2,IF(D25=Feuil2!A$9,Feuil2!A$10))))))))</f>
        <v>0</v>
      </c>
      <c r="F25" s="3">
        <f>IF(OR(D25=Feuil2!B$1,D25=Feuil2!B$2,D25=Feuil2!B$3,D25=Feuil2!B$4,D25=Feuil2!B$5,D25=Feuil2!B$6,D25=Feuil2!B$11,D25=Feuil2!B$12,D25=Feuil2!B$13,D25=Feuil2!B$14,D25=Feuil2!B$15,D25=Feuil2!B$16),"non",IF(OR(D25=Feuil2!B$7,D25=Feuil2!B$8,D25=Feuil2!B$9),"oui",IF(D25=Feuil2!B$10,Feuil2!A$3,IF(D25=Feuil2!A$9,Feuil2!A$10,IF(OR(D25=Feuil2!B$18,D25=Feuil2!B$19,D25=Feuil2!B$20,D25=Feuil2!B$17),Feuil2!H$1)))))</f>
        <v>0</v>
      </c>
      <c r="G25" s="6"/>
      <c r="H25" s="6"/>
      <c r="I25" s="4"/>
      <c r="J25" s="3">
        <f>IF(H25-G25&gt;=1460,"oui",IF(AND(H25-G25&lt;1460,H25-G25&gt;0),"non",IF(G25=Feuil1!A$10,Feuil1!A$11)))</f>
        <v>0</v>
      </c>
      <c r="K25" s="3"/>
      <c r="L25" s="5">
        <f>IF(K25=Feuil2!E$2,H25-"1",IF(K25=Feuil2!E$1,H25-60,IF(K25=Feuil1!E$3,0)))</f>
        <v>0</v>
      </c>
      <c r="M25" s="14">
        <f t="shared" si="0"/>
        <v>-80</v>
      </c>
    </row>
    <row r="26" spans="1:13">
      <c r="A26" s="12"/>
      <c r="B26" s="6"/>
      <c r="C26" s="6"/>
      <c r="D26" s="6"/>
      <c r="E26" s="3">
        <f>IF(OR(D26=Feuil2!B$1,D26=Feuil2!B$2,D26=Feuil2!B$3,D26=Feuil2!B$4,D26=Feuil2!B$5,D26=Feuil2!B$6,D26=Feuil2!B$12,D26=Feuil2!B$16),Feuil2!A$4,IF(OR(D26=Feuil2!B$7,D26=Feuil2!B$8,D26=Feuil2!B$9),Feuil2!A$5,IF(OR(D26=Feuil2!B$18,D26=Feuil2!B$19),Feuil2!A$2,IF(D26=Feuil2!B$10,Feuil2!A$7,IF(D26=Feuil2!B$14,Feuil2!A$8,IF(OR(D26=Feuil2!B$11,D26=Feuil2!B$13,D26=Feuil2!B$15),Feuil2!A$6,IF(OR(D26=Feuil2!B$18,D26=Feuil2!B$19,D26=Feuil2!B$20,D26=Feuil2!B$17),Feuil2!A$2,IF(D26=Feuil2!A$9,Feuil2!A$10))))))))</f>
        <v>0</v>
      </c>
      <c r="F26" s="3">
        <f>IF(OR(D26=Feuil2!B$1,D26=Feuil2!B$2,D26=Feuil2!B$3,D26=Feuil2!B$4,D26=Feuil2!B$5,D26=Feuil2!B$6,D26=Feuil2!B$11,D26=Feuil2!B$12,D26=Feuil2!B$13,D26=Feuil2!B$14,D26=Feuil2!B$15,D26=Feuil2!B$16),"non",IF(OR(D26=Feuil2!B$7,D26=Feuil2!B$8,D26=Feuil2!B$9),"oui",IF(D26=Feuil2!B$10,Feuil2!A$3,IF(D26=Feuil2!A$9,Feuil2!A$10,IF(OR(D26=Feuil2!B$18,D26=Feuil2!B$19,D26=Feuil2!B$20,D26=Feuil2!B$17),Feuil2!H$1)))))</f>
        <v>0</v>
      </c>
      <c r="G26" s="6"/>
      <c r="H26" s="6"/>
      <c r="I26" s="4"/>
      <c r="J26" s="3">
        <f>IF(H26-G26&gt;=1460,"oui",IF(AND(H26-G26&lt;1460,H26-G26&gt;0),"non",IF(G26=Feuil1!A$10,Feuil1!A$11)))</f>
        <v>0</v>
      </c>
      <c r="K26" s="3"/>
      <c r="L26" s="5">
        <f>IF(K26=Feuil2!E$2,H26-"1",IF(K26=Feuil2!E$1,H26-60,IF(K26=Feuil1!E$3,0)))</f>
        <v>0</v>
      </c>
      <c r="M26" s="14">
        <f t="shared" si="0"/>
        <v>-80</v>
      </c>
    </row>
    <row r="27" spans="1:13">
      <c r="A27" s="12"/>
      <c r="B27" s="6"/>
      <c r="C27" s="6"/>
      <c r="D27" s="6"/>
      <c r="E27" s="3">
        <f>IF(OR(D27=Feuil2!B$1,D27=Feuil2!B$2,D27=Feuil2!B$3,D27=Feuil2!B$4,D27=Feuil2!B$5,D27=Feuil2!B$6,D27=Feuil2!B$12,D27=Feuil2!B$16),Feuil2!A$4,IF(OR(D27=Feuil2!B$7,D27=Feuil2!B$8,D27=Feuil2!B$9),Feuil2!A$5,IF(OR(D27=Feuil2!B$18,D27=Feuil2!B$19),Feuil2!A$2,IF(D27=Feuil2!B$10,Feuil2!A$7,IF(D27=Feuil2!B$14,Feuil2!A$8,IF(OR(D27=Feuil2!B$11,D27=Feuil2!B$13,D27=Feuil2!B$15),Feuil2!A$6,IF(OR(D27=Feuil2!B$18,D27=Feuil2!B$19,D27=Feuil2!B$20,D27=Feuil2!B$17),Feuil2!A$2,IF(D27=Feuil2!A$9,Feuil2!A$10))))))))</f>
        <v>0</v>
      </c>
      <c r="F27" s="3">
        <f>IF(OR(D27=Feuil2!B$1,D27=Feuil2!B$2,D27=Feuil2!B$3,D27=Feuil2!B$4,D27=Feuil2!B$5,D27=Feuil2!B$6,D27=Feuil2!B$11,D27=Feuil2!B$12,D27=Feuil2!B$13,D27=Feuil2!B$14,D27=Feuil2!B$15,D27=Feuil2!B$16),"non",IF(OR(D27=Feuil2!B$7,D27=Feuil2!B$8,D27=Feuil2!B$9),"oui",IF(D27=Feuil2!B$10,Feuil2!A$3,IF(D27=Feuil2!A$9,Feuil2!A$10,IF(OR(D27=Feuil2!B$18,D27=Feuil2!B$19,D27=Feuil2!B$20,D27=Feuil2!B$17),Feuil2!H$1)))))</f>
        <v>0</v>
      </c>
      <c r="G27" s="6"/>
      <c r="H27" s="6"/>
      <c r="I27" s="4"/>
      <c r="J27" s="3">
        <f>IF(H27-G27&gt;=1460,"oui",IF(AND(H27-G27&lt;1460,H27-G27&gt;0),"non",IF(G27=Feuil1!A$10,Feuil1!A$11)))</f>
        <v>0</v>
      </c>
      <c r="K27" s="3"/>
      <c r="L27" s="5">
        <f>IF(K27=Feuil2!E$2,H27-"1",IF(K27=Feuil2!E$1,H27-60,IF(K27=Feuil1!E$3,0)))</f>
        <v>0</v>
      </c>
      <c r="M27" s="14">
        <f t="shared" si="0"/>
        <v>-80</v>
      </c>
    </row>
    <row r="28" spans="1:13">
      <c r="A28" s="12"/>
      <c r="B28" s="6"/>
      <c r="C28" s="6"/>
      <c r="D28" s="6"/>
      <c r="E28" s="3">
        <f>IF(OR(D28=Feuil2!B$1,D28=Feuil2!B$2,D28=Feuil2!B$3,D28=Feuil2!B$4,D28=Feuil2!B$5,D28=Feuil2!B$6,D28=Feuil2!B$12,D28=Feuil2!B$16),Feuil2!A$4,IF(OR(D28=Feuil2!B$7,D28=Feuil2!B$8,D28=Feuil2!B$9),Feuil2!A$5,IF(OR(D28=Feuil2!B$18,D28=Feuil2!B$19),Feuil2!A$2,IF(D28=Feuil2!B$10,Feuil2!A$7,IF(D28=Feuil2!B$14,Feuil2!A$8,IF(OR(D28=Feuil2!B$11,D28=Feuil2!B$13,D28=Feuil2!B$15),Feuil2!A$6,IF(OR(D28=Feuil2!B$18,D28=Feuil2!B$19,D28=Feuil2!B$20,D28=Feuil2!B$17),Feuil2!A$2,IF(D28=Feuil2!A$9,Feuil2!A$10))))))))</f>
        <v>0</v>
      </c>
      <c r="F28" s="3">
        <f>IF(OR(D28=Feuil2!B$1,D28=Feuil2!B$2,D28=Feuil2!B$3,D28=Feuil2!B$4,D28=Feuil2!B$5,D28=Feuil2!B$6,D28=Feuil2!B$11,D28=Feuil2!B$12,D28=Feuil2!B$13,D28=Feuil2!B$14,D28=Feuil2!B$15,D28=Feuil2!B$16),"non",IF(OR(D28=Feuil2!B$7,D28=Feuil2!B$8,D28=Feuil2!B$9),"oui",IF(D28=Feuil2!B$10,Feuil2!A$3,IF(D28=Feuil2!A$9,Feuil2!A$10,IF(OR(D28=Feuil2!B$18,D28=Feuil2!B$19,D28=Feuil2!B$20,D28=Feuil2!B$17),Feuil2!H$1)))))</f>
        <v>0</v>
      </c>
      <c r="G28" s="6"/>
      <c r="H28" s="6"/>
      <c r="I28" s="4"/>
      <c r="J28" s="3">
        <f>IF(H28-G28&gt;=1460,"oui",IF(AND(H28-G28&lt;1460,H28-G28&gt;0),"non",IF(G28=Feuil1!A$10,Feuil1!A$11)))</f>
        <v>0</v>
      </c>
      <c r="K28" s="3"/>
      <c r="L28" s="5">
        <f>IF(K28=Feuil2!E$2,H28-"1",IF(K28=Feuil2!E$1,H28-60,IF(K28=Feuil1!E$3,0)))</f>
        <v>0</v>
      </c>
      <c r="M28" s="14">
        <f t="shared" si="0"/>
        <v>-80</v>
      </c>
    </row>
    <row r="29" spans="1:13">
      <c r="A29" s="12"/>
      <c r="B29" s="6"/>
      <c r="C29" s="6"/>
      <c r="D29" s="6"/>
      <c r="E29" s="3">
        <f>IF(OR(D29=Feuil2!B$1,D29=Feuil2!B$2,D29=Feuil2!B$3,D29=Feuil2!B$4,D29=Feuil2!B$5,D29=Feuil2!B$6,D29=Feuil2!B$12,D29=Feuil2!B$16),Feuil2!A$4,IF(OR(D29=Feuil2!B$7,D29=Feuil2!B$8,D29=Feuil2!B$9),Feuil2!A$5,IF(OR(D29=Feuil2!B$18,D29=Feuil2!B$19),Feuil2!A$2,IF(D29=Feuil2!B$10,Feuil2!A$7,IF(D29=Feuil2!B$14,Feuil2!A$8,IF(OR(D29=Feuil2!B$11,D29=Feuil2!B$13,D29=Feuil2!B$15),Feuil2!A$6,IF(OR(D29=Feuil2!B$18,D29=Feuil2!B$19,D29=Feuil2!B$20,D29=Feuil2!B$17),Feuil2!A$2,IF(D29=Feuil2!A$9,Feuil2!A$10))))))))</f>
        <v>0</v>
      </c>
      <c r="F29" s="3">
        <f>IF(OR(D29=Feuil2!B$1,D29=Feuil2!B$2,D29=Feuil2!B$3,D29=Feuil2!B$4,D29=Feuil2!B$5,D29=Feuil2!B$6,D29=Feuil2!B$11,D29=Feuil2!B$12,D29=Feuil2!B$13,D29=Feuil2!B$14,D29=Feuil2!B$15,D29=Feuil2!B$16),"non",IF(OR(D29=Feuil2!B$7,D29=Feuil2!B$8,D29=Feuil2!B$9),"oui",IF(D29=Feuil2!B$10,Feuil2!A$3,IF(D29=Feuil2!A$9,Feuil2!A$10,IF(OR(D29=Feuil2!B$18,D29=Feuil2!B$19,D29=Feuil2!B$20,D29=Feuil2!B$17),Feuil2!H$1)))))</f>
        <v>0</v>
      </c>
      <c r="G29" s="6"/>
      <c r="H29" s="6"/>
      <c r="I29" s="4"/>
      <c r="J29" s="3">
        <f>IF(H29-G29&gt;=1460,"oui",IF(AND(H29-G29&lt;1460,H29-G29&gt;0),"non",IF(G29=Feuil1!A$10,Feuil1!A$11)))</f>
        <v>0</v>
      </c>
      <c r="K29" s="3"/>
      <c r="L29" s="5">
        <f>IF(K29=Feuil2!E$2,H29-"1",IF(K29=Feuil2!E$1,H29-60,IF(K29=Feuil1!E$3,0)))</f>
        <v>0</v>
      </c>
      <c r="M29" s="14">
        <f t="shared" si="0"/>
        <v>-80</v>
      </c>
    </row>
    <row r="30" spans="1:13">
      <c r="A30" s="12"/>
      <c r="B30" s="6"/>
      <c r="C30" s="6"/>
      <c r="D30" s="6"/>
      <c r="E30" s="3">
        <f>IF(OR(D30=Feuil2!B$1,D30=Feuil2!B$2,D30=Feuil2!B$3,D30=Feuil2!B$4,D30=Feuil2!B$5,D30=Feuil2!B$6,D30=Feuil2!B$12,D30=Feuil2!B$16),Feuil2!A$4,IF(OR(D30=Feuil2!B$7,D30=Feuil2!B$8,D30=Feuil2!B$9),Feuil2!A$5,IF(OR(D30=Feuil2!B$18,D30=Feuil2!B$19),Feuil2!A$2,IF(D30=Feuil2!B$10,Feuil2!A$7,IF(D30=Feuil2!B$14,Feuil2!A$8,IF(OR(D30=Feuil2!B$11,D30=Feuil2!B$13,D30=Feuil2!B$15),Feuil2!A$6,IF(OR(D30=Feuil2!B$18,D30=Feuil2!B$19,D30=Feuil2!B$20,D30=Feuil2!B$17),Feuil2!A$2,IF(D30=Feuil2!A$9,Feuil2!A$10))))))))</f>
        <v>0</v>
      </c>
      <c r="F30" s="3">
        <f>IF(OR(D30=Feuil2!B$1,D30=Feuil2!B$2,D30=Feuil2!B$3,D30=Feuil2!B$4,D30=Feuil2!B$5,D30=Feuil2!B$6,D30=Feuil2!B$11,D30=Feuil2!B$12,D30=Feuil2!B$13,D30=Feuil2!B$14,D30=Feuil2!B$15,D30=Feuil2!B$16),"non",IF(OR(D30=Feuil2!B$7,D30=Feuil2!B$8,D30=Feuil2!B$9),"oui",IF(D30=Feuil2!B$10,Feuil2!A$3,IF(D30=Feuil2!A$9,Feuil2!A$10,IF(OR(D30=Feuil2!B$18,D30=Feuil2!B$19,D30=Feuil2!B$20,D30=Feuil2!B$17),Feuil2!H$1)))))</f>
        <v>0</v>
      </c>
      <c r="G30" s="6"/>
      <c r="H30" s="6"/>
      <c r="I30" s="4"/>
      <c r="J30" s="3">
        <f>IF(H30-G30&gt;=1460,"oui",IF(AND(H30-G30&lt;1460,H30-G30&gt;0),"non",IF(G30=Feuil1!A$10,Feuil1!A$11)))</f>
        <v>0</v>
      </c>
      <c r="K30" s="3"/>
      <c r="L30" s="5">
        <f>IF(K30=Feuil2!E$2,H30-"1",IF(K30=Feuil2!E$1,H30-60,IF(K30=Feuil1!E$3,0)))</f>
        <v>0</v>
      </c>
      <c r="M30" s="14">
        <f t="shared" si="0"/>
        <v>-80</v>
      </c>
    </row>
    <row r="31" spans="1:13">
      <c r="A31" s="12"/>
      <c r="B31" s="6"/>
      <c r="C31" s="6"/>
      <c r="D31" s="6"/>
      <c r="E31" s="3">
        <f>IF(OR(D31=Feuil2!B$1,D31=Feuil2!B$2,D31=Feuil2!B$3,D31=Feuil2!B$4,D31=Feuil2!B$5,D31=Feuil2!B$6,D31=Feuil2!B$12,D31=Feuil2!B$16),Feuil2!A$4,IF(OR(D31=Feuil2!B$7,D31=Feuil2!B$8,D31=Feuil2!B$9),Feuil2!A$5,IF(OR(D31=Feuil2!B$18,D31=Feuil2!B$19),Feuil2!A$2,IF(D31=Feuil2!B$10,Feuil2!A$7,IF(D31=Feuil2!B$14,Feuil2!A$8,IF(OR(D31=Feuil2!B$11,D31=Feuil2!B$13,D31=Feuil2!B$15),Feuil2!A$6,IF(OR(D31=Feuil2!B$18,D31=Feuil2!B$19,D31=Feuil2!B$20,D31=Feuil2!B$17),Feuil2!A$2,IF(D31=Feuil2!A$9,Feuil2!A$10))))))))</f>
        <v>0</v>
      </c>
      <c r="F31" s="3">
        <f>IF(OR(D31=Feuil2!B$1,D31=Feuil2!B$2,D31=Feuil2!B$3,D31=Feuil2!B$4,D31=Feuil2!B$5,D31=Feuil2!B$6,D31=Feuil2!B$11,D31=Feuil2!B$12,D31=Feuil2!B$13,D31=Feuil2!B$14,D31=Feuil2!B$15,D31=Feuil2!B$16),"non",IF(OR(D31=Feuil2!B$7,D31=Feuil2!B$8,D31=Feuil2!B$9),"oui",IF(D31=Feuil2!B$10,Feuil2!A$3,IF(D31=Feuil2!A$9,Feuil2!A$10,IF(OR(D31=Feuil2!B$18,D31=Feuil2!B$19,D31=Feuil2!B$20,D31=Feuil2!B$17),Feuil2!H$1)))))</f>
        <v>0</v>
      </c>
      <c r="G31" s="6"/>
      <c r="H31" s="6"/>
      <c r="I31" s="4"/>
      <c r="J31" s="3">
        <f>IF(H31-G31&gt;=1460,"oui",IF(AND(H31-G31&lt;1460,H31-G31&gt;0),"non",IF(G31=Feuil1!A$10,Feuil1!A$11)))</f>
        <v>0</v>
      </c>
      <c r="K31" s="3"/>
      <c r="L31" s="5">
        <f>IF(K31=Feuil2!E$2,H31-"1",IF(K31=Feuil2!E$1,H31-60,IF(K31=Feuil1!E$3,0)))</f>
        <v>0</v>
      </c>
      <c r="M31" s="14">
        <f t="shared" si="0"/>
        <v>-80</v>
      </c>
    </row>
    <row r="32" spans="1:13">
      <c r="A32" s="12"/>
      <c r="B32" s="6"/>
      <c r="C32" s="6"/>
      <c r="D32" s="6"/>
      <c r="E32" s="3">
        <f>IF(OR(D32=Feuil2!B$1,D32=Feuil2!B$2,D32=Feuil2!B$3,D32=Feuil2!B$4,D32=Feuil2!B$5,D32=Feuil2!B$6,D32=Feuil2!B$12,D32=Feuil2!B$16),Feuil2!A$4,IF(OR(D32=Feuil2!B$7,D32=Feuil2!B$8,D32=Feuil2!B$9),Feuil2!A$5,IF(OR(D32=Feuil2!B$18,D32=Feuil2!B$19),Feuil2!A$2,IF(D32=Feuil2!B$10,Feuil2!A$7,IF(D32=Feuil2!B$14,Feuil2!A$8,IF(OR(D32=Feuil2!B$11,D32=Feuil2!B$13,D32=Feuil2!B$15),Feuil2!A$6,IF(OR(D32=Feuil2!B$18,D32=Feuil2!B$19,D32=Feuil2!B$20,D32=Feuil2!B$17),Feuil2!A$2,IF(D32=Feuil2!A$9,Feuil2!A$10))))))))</f>
        <v>0</v>
      </c>
      <c r="F32" s="3">
        <f>IF(OR(D32=Feuil2!B$1,D32=Feuil2!B$2,D32=Feuil2!B$3,D32=Feuil2!B$4,D32=Feuil2!B$5,D32=Feuil2!B$6,D32=Feuil2!B$11,D32=Feuil2!B$12,D32=Feuil2!B$13,D32=Feuil2!B$14,D32=Feuil2!B$15,D32=Feuil2!B$16),"non",IF(OR(D32=Feuil2!B$7,D32=Feuil2!B$8,D32=Feuil2!B$9),"oui",IF(D32=Feuil2!B$10,Feuil2!A$3,IF(D32=Feuil2!A$9,Feuil2!A$10,IF(OR(D32=Feuil2!B$18,D32=Feuil2!B$19,D32=Feuil2!B$20,D32=Feuil2!B$17),Feuil2!H$1)))))</f>
        <v>0</v>
      </c>
      <c r="G32" s="6"/>
      <c r="H32" s="6"/>
      <c r="I32" s="4"/>
      <c r="J32" s="3">
        <f>IF(H32-G32&gt;=1460,"oui",IF(AND(H32-G32&lt;1460,H32-G32&gt;0),"non",IF(G32=Feuil1!A$10,Feuil1!A$11)))</f>
        <v>0</v>
      </c>
      <c r="K32" s="3"/>
      <c r="L32" s="5">
        <f>IF(K32=Feuil2!E$2,H32-"1",IF(K32=Feuil2!E$1,H32-60,IF(K32=Feuil1!E$3,0)))</f>
        <v>0</v>
      </c>
      <c r="M32" s="14">
        <f t="shared" si="0"/>
        <v>-80</v>
      </c>
    </row>
    <row r="33" spans="1:13">
      <c r="A33" s="12"/>
      <c r="B33" s="6"/>
      <c r="C33" s="6"/>
      <c r="D33" s="6"/>
      <c r="E33" s="3">
        <f>IF(OR(D33=Feuil2!B$1,D33=Feuil2!B$2,D33=Feuil2!B$3,D33=Feuil2!B$4,D33=Feuil2!B$5,D33=Feuil2!B$6,D33=Feuil2!B$12,D33=Feuil2!B$16),Feuil2!A$4,IF(OR(D33=Feuil2!B$7,D33=Feuil2!B$8,D33=Feuil2!B$9),Feuil2!A$5,IF(OR(D33=Feuil2!B$18,D33=Feuil2!B$19),Feuil2!A$2,IF(D33=Feuil2!B$10,Feuil2!A$7,IF(D33=Feuil2!B$14,Feuil2!A$8,IF(OR(D33=Feuil2!B$11,D33=Feuil2!B$13,D33=Feuil2!B$15),Feuil2!A$6,IF(OR(D33=Feuil2!B$18,D33=Feuil2!B$19,D33=Feuil2!B$20,D33=Feuil2!B$17),Feuil2!A$2,IF(D33=Feuil2!A$9,Feuil2!A$10))))))))</f>
        <v>0</v>
      </c>
      <c r="F33" s="3">
        <f>IF(OR(D33=Feuil2!B$1,D33=Feuil2!B$2,D33=Feuil2!B$3,D33=Feuil2!B$4,D33=Feuil2!B$5,D33=Feuil2!B$6,D33=Feuil2!B$11,D33=Feuil2!B$12,D33=Feuil2!B$13,D33=Feuil2!B$14,D33=Feuil2!B$15,D33=Feuil2!B$16),"non",IF(OR(D33=Feuil2!B$7,D33=Feuil2!B$8,D33=Feuil2!B$9),"oui",IF(D33=Feuil2!B$10,Feuil2!A$3,IF(D33=Feuil2!A$9,Feuil2!A$10,IF(OR(D33=Feuil2!B$18,D33=Feuil2!B$19,D33=Feuil2!B$20,D33=Feuil2!B$17),Feuil2!H$1)))))</f>
        <v>0</v>
      </c>
      <c r="G33" s="6"/>
      <c r="H33" s="6"/>
      <c r="I33" s="4"/>
      <c r="J33" s="3">
        <f>IF(H33-G33&gt;=1460,"oui",IF(AND(H33-G33&lt;1460,H33-G33&gt;0),"non",IF(G33=Feuil1!A$10,Feuil1!A$11)))</f>
        <v>0</v>
      </c>
      <c r="K33" s="3"/>
      <c r="L33" s="5">
        <f>IF(K33=Feuil2!E$2,H33-"1",IF(K33=Feuil2!E$1,H33-60,IF(K33=Feuil1!E$3,0)))</f>
        <v>0</v>
      </c>
      <c r="M33" s="14">
        <f t="shared" si="0"/>
        <v>-80</v>
      </c>
    </row>
    <row r="34" spans="1:13">
      <c r="A34" s="12"/>
      <c r="B34" s="6"/>
      <c r="C34" s="6"/>
      <c r="D34" s="6"/>
      <c r="E34" s="3">
        <f>IF(OR(D34=Feuil2!B$1,D34=Feuil2!B$2,D34=Feuil2!B$3,D34=Feuil2!B$4,D34=Feuil2!B$5,D34=Feuil2!B$6,D34=Feuil2!B$12,D34=Feuil2!B$16),Feuil2!A$4,IF(OR(D34=Feuil2!B$7,D34=Feuil2!B$8,D34=Feuil2!B$9),Feuil2!A$5,IF(OR(D34=Feuil2!B$18,D34=Feuil2!B$19),Feuil2!A$2,IF(D34=Feuil2!B$10,Feuil2!A$7,IF(D34=Feuil2!B$14,Feuil2!A$8,IF(OR(D34=Feuil2!B$11,D34=Feuil2!B$13,D34=Feuil2!B$15),Feuil2!A$6,IF(OR(D34=Feuil2!B$18,D34=Feuil2!B$19,D34=Feuil2!B$20,D34=Feuil2!B$17),Feuil2!A$2,IF(D34=Feuil2!A$9,Feuil2!A$10))))))))</f>
        <v>0</v>
      </c>
      <c r="F34" s="3">
        <f>IF(OR(D34=Feuil2!B$1,D34=Feuil2!B$2,D34=Feuil2!B$3,D34=Feuil2!B$4,D34=Feuil2!B$5,D34=Feuil2!B$6,D34=Feuil2!B$11,D34=Feuil2!B$12,D34=Feuil2!B$13,D34=Feuil2!B$14,D34=Feuil2!B$15,D34=Feuil2!B$16),"non",IF(OR(D34=Feuil2!B$7,D34=Feuil2!B$8,D34=Feuil2!B$9),"oui",IF(D34=Feuil2!B$10,Feuil2!A$3,IF(D34=Feuil2!A$9,Feuil2!A$10,IF(OR(D34=Feuil2!B$18,D34=Feuil2!B$19,D34=Feuil2!B$20,D34=Feuil2!B$17),Feuil2!H$1)))))</f>
        <v>0</v>
      </c>
      <c r="G34" s="6"/>
      <c r="H34" s="6"/>
      <c r="I34" s="4"/>
      <c r="J34" s="3">
        <f>IF(H34-G34&gt;=1460,"oui",IF(AND(H34-G34&lt;1460,H34-G34&gt;0),"non",IF(G34=Feuil1!A$10,Feuil1!A$11)))</f>
        <v>0</v>
      </c>
      <c r="K34" s="3"/>
      <c r="L34" s="5">
        <f>IF(K34=Feuil2!E$2,H34-"1",IF(K34=Feuil2!E$1,H34-60,IF(K34=Feuil1!E$3,0)))</f>
        <v>0</v>
      </c>
      <c r="M34" s="14">
        <f t="shared" si="0"/>
        <v>-80</v>
      </c>
    </row>
    <row r="35" spans="1:13">
      <c r="A35" s="12"/>
      <c r="B35" s="6"/>
      <c r="C35" s="6"/>
      <c r="D35" s="6"/>
      <c r="E35" s="3">
        <f>IF(OR(D35=Feuil2!B$1,D35=Feuil2!B$2,D35=Feuil2!B$3,D35=Feuil2!B$4,D35=Feuil2!B$5,D35=Feuil2!B$6,D35=Feuil2!B$12,D35=Feuil2!B$16),Feuil2!A$4,IF(OR(D35=Feuil2!B$7,D35=Feuil2!B$8,D35=Feuil2!B$9),Feuil2!A$5,IF(OR(D35=Feuil2!B$18,D35=Feuil2!B$19),Feuil2!A$2,IF(D35=Feuil2!B$10,Feuil2!A$7,IF(D35=Feuil2!B$14,Feuil2!A$8,IF(OR(D35=Feuil2!B$11,D35=Feuil2!B$13,D35=Feuil2!B$15),Feuil2!A$6,IF(OR(D35=Feuil2!B$18,D35=Feuil2!B$19,D35=Feuil2!B$20,D35=Feuil2!B$17),Feuil2!A$2,IF(D35=Feuil2!A$9,Feuil2!A$10))))))))</f>
        <v>0</v>
      </c>
      <c r="F35" s="3">
        <f>IF(OR(D35=Feuil2!B$1,D35=Feuil2!B$2,D35=Feuil2!B$3,D35=Feuil2!B$4,D35=Feuil2!B$5,D35=Feuil2!B$6,D35=Feuil2!B$11,D35=Feuil2!B$12,D35=Feuil2!B$13,D35=Feuil2!B$14,D35=Feuil2!B$15,D35=Feuil2!B$16),"non",IF(OR(D35=Feuil2!B$7,D35=Feuil2!B$8,D35=Feuil2!B$9),"oui",IF(D35=Feuil2!B$10,Feuil2!A$3,IF(D35=Feuil2!A$9,Feuil2!A$10,IF(OR(D35=Feuil2!B$18,D35=Feuil2!B$19,D35=Feuil2!B$20,D35=Feuil2!B$17),Feuil2!H$1)))))</f>
        <v>0</v>
      </c>
      <c r="G35" s="6"/>
      <c r="H35" s="6"/>
      <c r="I35" s="4"/>
      <c r="J35" s="3">
        <f>IF(H35-G35&gt;=1460,"oui",IF(AND(H35-G35&lt;1460,H35-G35&gt;0),"non",IF(G35=Feuil1!A$10,Feuil1!A$11)))</f>
        <v>0</v>
      </c>
      <c r="K35" s="3"/>
      <c r="L35" s="5">
        <f>IF(K35=Feuil2!E$2,H35-"1",IF(K35=Feuil2!E$1,H35-60,IF(K35=Feuil1!E$3,0)))</f>
        <v>0</v>
      </c>
      <c r="M35" s="14">
        <f t="shared" si="0"/>
        <v>-80</v>
      </c>
    </row>
    <row r="36" spans="1:13">
      <c r="A36" s="12"/>
      <c r="B36" s="6"/>
      <c r="C36" s="6"/>
      <c r="D36" s="6"/>
      <c r="E36" s="3">
        <f>IF(OR(D36=Feuil2!B$1,D36=Feuil2!B$2,D36=Feuil2!B$3,D36=Feuil2!B$4,D36=Feuil2!B$5,D36=Feuil2!B$6,D36=Feuil2!B$12,D36=Feuil2!B$16),Feuil2!A$4,IF(OR(D36=Feuil2!B$7,D36=Feuil2!B$8,D36=Feuil2!B$9),Feuil2!A$5,IF(OR(D36=Feuil2!B$18,D36=Feuil2!B$19),Feuil2!A$2,IF(D36=Feuil2!B$10,Feuil2!A$7,IF(D36=Feuil2!B$14,Feuil2!A$8,IF(OR(D36=Feuil2!B$11,D36=Feuil2!B$13,D36=Feuil2!B$15),Feuil2!A$6,IF(OR(D36=Feuil2!B$18,D36=Feuil2!B$19,D36=Feuil2!B$20,D36=Feuil2!B$17),Feuil2!A$2,IF(D36=Feuil2!A$9,Feuil2!A$10))))))))</f>
        <v>0</v>
      </c>
      <c r="F36" s="3">
        <f>IF(OR(D36=Feuil2!B$1,D36=Feuil2!B$2,D36=Feuil2!B$3,D36=Feuil2!B$4,D36=Feuil2!B$5,D36=Feuil2!B$6,D36=Feuil2!B$11,D36=Feuil2!B$12,D36=Feuil2!B$13,D36=Feuil2!B$14,D36=Feuil2!B$15,D36=Feuil2!B$16),"non",IF(OR(D36=Feuil2!B$7,D36=Feuil2!B$8,D36=Feuil2!B$9),"oui",IF(D36=Feuil2!B$10,Feuil2!A$3,IF(D36=Feuil2!A$9,Feuil2!A$10,IF(OR(D36=Feuil2!B$18,D36=Feuil2!B$19,D36=Feuil2!B$20,D36=Feuil2!B$17),Feuil2!H$1)))))</f>
        <v>0</v>
      </c>
      <c r="G36" s="6"/>
      <c r="H36" s="6"/>
      <c r="I36" s="4"/>
      <c r="J36" s="3">
        <f>IF(H36-G36&gt;=1460,"oui",IF(AND(H36-G36&lt;1460,H36-G36&gt;0),"non",IF(G36=Feuil1!A$10,Feuil1!A$11)))</f>
        <v>0</v>
      </c>
      <c r="K36" s="3"/>
      <c r="L36" s="5">
        <f>IF(K36=Feuil2!E$2,H36-"1",IF(K36=Feuil2!E$1,H36-60,IF(K36=Feuil1!E$3,0)))</f>
        <v>0</v>
      </c>
      <c r="M36" s="14">
        <f t="shared" si="0"/>
        <v>-80</v>
      </c>
    </row>
    <row r="37" spans="1:13">
      <c r="A37" s="12"/>
      <c r="B37" s="6"/>
      <c r="C37" s="6"/>
      <c r="D37" s="6"/>
      <c r="E37" s="3">
        <f>IF(OR(D37=Feuil2!B$1,D37=Feuil2!B$2,D37=Feuil2!B$3,D37=Feuil2!B$4,D37=Feuil2!B$5,D37=Feuil2!B$6,D37=Feuil2!B$12,D37=Feuil2!B$16),Feuil2!A$4,IF(OR(D37=Feuil2!B$7,D37=Feuil2!B$8,D37=Feuil2!B$9),Feuil2!A$5,IF(OR(D37=Feuil2!B$18,D37=Feuil2!B$19),Feuil2!A$2,IF(D37=Feuil2!B$10,Feuil2!A$7,IF(D37=Feuil2!B$14,Feuil2!A$8,IF(OR(D37=Feuil2!B$11,D37=Feuil2!B$13,D37=Feuil2!B$15),Feuil2!A$6,IF(OR(D37=Feuil2!B$18,D37=Feuil2!B$19,D37=Feuil2!B$20,D37=Feuil2!B$17),Feuil2!A$2,IF(D37=Feuil2!A$9,Feuil2!A$10))))))))</f>
        <v>0</v>
      </c>
      <c r="F37" s="3">
        <f>IF(OR(D37=Feuil2!B$1,D37=Feuil2!B$2,D37=Feuil2!B$3,D37=Feuil2!B$4,D37=Feuil2!B$5,D37=Feuil2!B$6,D37=Feuil2!B$11,D37=Feuil2!B$12,D37=Feuil2!B$13,D37=Feuil2!B$14,D37=Feuil2!B$15,D37=Feuil2!B$16),"non",IF(OR(D37=Feuil2!B$7,D37=Feuil2!B$8,D37=Feuil2!B$9),"oui",IF(D37=Feuil2!B$10,Feuil2!A$3,IF(D37=Feuil2!A$9,Feuil2!A$10,IF(OR(D37=Feuil2!B$18,D37=Feuil2!B$19,D37=Feuil2!B$20,D37=Feuil2!B$17),Feuil2!H$1)))))</f>
        <v>0</v>
      </c>
      <c r="G37" s="6"/>
      <c r="H37" s="6"/>
      <c r="I37" s="4"/>
      <c r="J37" s="3">
        <f>IF(H37-G37&gt;=1460,"oui",IF(AND(H37-G37&lt;1460,H37-G37&gt;0),"non",IF(G37=Feuil1!A$10,Feuil1!A$11)))</f>
        <v>0</v>
      </c>
      <c r="K37" s="3"/>
      <c r="L37" s="5">
        <f>IF(K37=Feuil2!E$2,H37-"1",IF(K37=Feuil2!E$1,H37-60,IF(K37=Feuil1!E$3,0)))</f>
        <v>0</v>
      </c>
      <c r="M37" s="14">
        <f t="shared" si="0"/>
        <v>-80</v>
      </c>
    </row>
    <row r="38" spans="1:13">
      <c r="A38" s="12"/>
      <c r="B38" s="6"/>
      <c r="C38" s="6"/>
      <c r="D38" s="6"/>
      <c r="E38" s="3">
        <f>IF(OR(D38=Feuil2!B$1,D38=Feuil2!B$2,D38=Feuil2!B$3,D38=Feuil2!B$4,D38=Feuil2!B$5,D38=Feuil2!B$6,D38=Feuil2!B$12,D38=Feuil2!B$16),Feuil2!A$4,IF(OR(D38=Feuil2!B$7,D38=Feuil2!B$8,D38=Feuil2!B$9),Feuil2!A$5,IF(OR(D38=Feuil2!B$18,D38=Feuil2!B$19),Feuil2!A$2,IF(D38=Feuil2!B$10,Feuil2!A$7,IF(D38=Feuil2!B$14,Feuil2!A$8,IF(OR(D38=Feuil2!B$11,D38=Feuil2!B$13,D38=Feuil2!B$15),Feuil2!A$6,IF(OR(D38=Feuil2!B$18,D38=Feuil2!B$19,D38=Feuil2!B$20,D38=Feuil2!B$17),Feuil2!A$2,IF(D38=Feuil2!A$9,Feuil2!A$10))))))))</f>
        <v>0</v>
      </c>
      <c r="F38" s="3">
        <f>IF(OR(D38=Feuil2!B$1,D38=Feuil2!B$2,D38=Feuil2!B$3,D38=Feuil2!B$4,D38=Feuil2!B$5,D38=Feuil2!B$6,D38=Feuil2!B$11,D38=Feuil2!B$12,D38=Feuil2!B$13,D38=Feuil2!B$14,D38=Feuil2!B$15,D38=Feuil2!B$16),"non",IF(OR(D38=Feuil2!B$7,D38=Feuil2!B$8,D38=Feuil2!B$9),"oui",IF(D38=Feuil2!B$10,Feuil2!A$3,IF(D38=Feuil2!A$9,Feuil2!A$10,IF(OR(D38=Feuil2!B$18,D38=Feuil2!B$19,D38=Feuil2!B$20,D38=Feuil2!B$17),Feuil2!H$1)))))</f>
        <v>0</v>
      </c>
      <c r="G38" s="6"/>
      <c r="H38" s="6"/>
      <c r="I38" s="4"/>
      <c r="J38" s="3">
        <f>IF(H38-G38&gt;=1460,"oui",IF(AND(H38-G38&lt;1460,H38-G38&gt;0),"non",IF(G38=Feuil1!A$10,Feuil1!A$11)))</f>
        <v>0</v>
      </c>
      <c r="K38" s="3"/>
      <c r="L38" s="5">
        <f>IF(K38=Feuil2!E$2,H38-"1",IF(K38=Feuil2!E$1,H38-60,IF(K38=Feuil1!E$3,0)))</f>
        <v>0</v>
      </c>
      <c r="M38" s="14">
        <f t="shared" si="0"/>
        <v>-80</v>
      </c>
    </row>
    <row r="39" spans="1:13">
      <c r="A39" s="12"/>
      <c r="B39" s="6"/>
      <c r="C39" s="6"/>
      <c r="D39" s="6"/>
      <c r="E39" s="3">
        <f>IF(OR(D39=Feuil2!B$1,D39=Feuil2!B$2,D39=Feuil2!B$3,D39=Feuil2!B$4,D39=Feuil2!B$5,D39=Feuil2!B$6,D39=Feuil2!B$12,D39=Feuil2!B$16),Feuil2!A$4,IF(OR(D39=Feuil2!B$7,D39=Feuil2!B$8,D39=Feuil2!B$9),Feuil2!A$5,IF(OR(D39=Feuil2!B$18,D39=Feuil2!B$19),Feuil2!A$2,IF(D39=Feuil2!B$10,Feuil2!A$7,IF(D39=Feuil2!B$14,Feuil2!A$8,IF(OR(D39=Feuil2!B$11,D39=Feuil2!B$13,D39=Feuil2!B$15),Feuil2!A$6,IF(OR(D39=Feuil2!B$18,D39=Feuil2!B$19,D39=Feuil2!B$20,D39=Feuil2!B$17),Feuil2!A$2,IF(D39=Feuil2!A$9,Feuil2!A$10))))))))</f>
        <v>0</v>
      </c>
      <c r="F39" s="3">
        <f>IF(OR(D39=Feuil2!B$1,D39=Feuil2!B$2,D39=Feuil2!B$3,D39=Feuil2!B$4,D39=Feuil2!B$5,D39=Feuil2!B$6,D39=Feuil2!B$11,D39=Feuil2!B$12,D39=Feuil2!B$13,D39=Feuil2!B$14,D39=Feuil2!B$15,D39=Feuil2!B$16),"non",IF(OR(D39=Feuil2!B$7,D39=Feuil2!B$8,D39=Feuil2!B$9),"oui",IF(D39=Feuil2!B$10,Feuil2!A$3,IF(D39=Feuil2!A$9,Feuil2!A$10,IF(OR(D39=Feuil2!B$18,D39=Feuil2!B$19,D39=Feuil2!B$20,D39=Feuil2!B$17),Feuil2!H$1)))))</f>
        <v>0</v>
      </c>
      <c r="G39" s="6"/>
      <c r="H39" s="6"/>
      <c r="I39" s="4"/>
      <c r="J39" s="3">
        <f>IF(H39-G39&gt;=1460,"oui",IF(AND(H39-G39&lt;1460,H39-G39&gt;0),"non",IF(G39=Feuil1!A$10,Feuil1!A$11)))</f>
        <v>0</v>
      </c>
      <c r="K39" s="3"/>
      <c r="L39" s="5">
        <f>IF(K39=Feuil2!E$2,H39-"1",IF(K39=Feuil2!E$1,H39-60,IF(K39=Feuil1!E$3,0)))</f>
        <v>0</v>
      </c>
      <c r="M39" s="14">
        <f t="shared" si="0"/>
        <v>-80</v>
      </c>
    </row>
    <row r="40" spans="1:13">
      <c r="A40" s="12"/>
      <c r="B40" s="6"/>
      <c r="C40" s="6"/>
      <c r="D40" s="6"/>
      <c r="E40" s="3">
        <f>IF(OR(D40=Feuil2!B$1,D40=Feuil2!B$2,D40=Feuil2!B$3,D40=Feuil2!B$4,D40=Feuil2!B$5,D40=Feuil2!B$6,D40=Feuil2!B$12,D40=Feuil2!B$16),Feuil2!A$4,IF(OR(D40=Feuil2!B$7,D40=Feuil2!B$8,D40=Feuil2!B$9),Feuil2!A$5,IF(OR(D40=Feuil2!B$18,D40=Feuil2!B$19),Feuil2!A$2,IF(D40=Feuil2!B$10,Feuil2!A$7,IF(D40=Feuil2!B$14,Feuil2!A$8,IF(OR(D40=Feuil2!B$11,D40=Feuil2!B$13,D40=Feuil2!B$15),Feuil2!A$6,IF(OR(D40=Feuil2!B$18,D40=Feuil2!B$19,D40=Feuil2!B$20,D40=Feuil2!B$17),Feuil2!A$2,IF(D40=Feuil2!A$9,Feuil2!A$10))))))))</f>
        <v>0</v>
      </c>
      <c r="F40" s="3">
        <f>IF(OR(D40=Feuil2!B$1,D40=Feuil2!B$2,D40=Feuil2!B$3,D40=Feuil2!B$4,D40=Feuil2!B$5,D40=Feuil2!B$6,D40=Feuil2!B$11,D40=Feuil2!B$12,D40=Feuil2!B$13,D40=Feuil2!B$14,D40=Feuil2!B$15,D40=Feuil2!B$16),"non",IF(OR(D40=Feuil2!B$7,D40=Feuil2!B$8,D40=Feuil2!B$9),"oui",IF(D40=Feuil2!B$10,Feuil2!A$3,IF(D40=Feuil2!A$9,Feuil2!A$10,IF(OR(D40=Feuil2!B$18,D40=Feuil2!B$19,D40=Feuil2!B$20,D40=Feuil2!B$17),Feuil2!H$1)))))</f>
        <v>0</v>
      </c>
      <c r="G40" s="6"/>
      <c r="H40" s="6"/>
      <c r="I40" s="4"/>
      <c r="J40" s="3">
        <f>IF(H40-G40&gt;=1460,"oui",IF(AND(H40-G40&lt;1460,H40-G40&gt;0),"non",IF(G40=Feuil1!A$10,Feuil1!A$11)))</f>
        <v>0</v>
      </c>
      <c r="K40" s="3"/>
      <c r="L40" s="5">
        <f>IF(K40=Feuil2!E$2,H40-"1",IF(K40=Feuil2!E$1,H40-60,IF(K40=Feuil1!E$3,0)))</f>
        <v>0</v>
      </c>
      <c r="M40" s="14">
        <f t="shared" si="0"/>
        <v>-80</v>
      </c>
    </row>
    <row r="41" spans="1:13" ht="15.75" thickBot="1">
      <c r="A41" s="13"/>
      <c r="B41" s="7"/>
      <c r="C41" s="7"/>
      <c r="D41" s="7"/>
      <c r="E41" s="8">
        <f>IF(OR(D41=Feuil2!B$1,D41=Feuil2!B$2,D41=Feuil2!B$3,D41=Feuil2!B$4,D41=Feuil2!B$5,D41=Feuil2!B$6,D41=Feuil2!B$12,D41=Feuil2!B$16),Feuil2!A$4,IF(OR(D41=Feuil2!B$7,D41=Feuil2!B$8,D41=Feuil2!B$9),Feuil2!A$5,IF(OR(D41=Feuil2!B$18,D41=Feuil2!B$19),Feuil2!A$2,IF(D41=Feuil2!B$10,Feuil2!A$7,IF(D41=Feuil2!B$14,Feuil2!A$8,IF(OR(D41=Feuil2!B$11,D41=Feuil2!B$13,D41=Feuil2!B$15),Feuil2!A$6,IF(OR(D41=Feuil2!B$18,D41=Feuil2!B$19,D41=Feuil2!B$20,D41=Feuil2!B$17),Feuil2!A$2,IF(D41=Feuil2!A$9,Feuil2!A$10))))))))</f>
        <v>0</v>
      </c>
      <c r="F41" s="3">
        <f>IF(OR(D41=Feuil2!B$1,D41=Feuil2!B$2,D41=Feuil2!B$3,D41=Feuil2!B$4,D41=Feuil2!B$5,D41=Feuil2!B$6,D41=Feuil2!B$11,D41=Feuil2!B$12,D41=Feuil2!B$13,D41=Feuil2!B$14,D41=Feuil2!B$15,D41=Feuil2!B$16),"non",IF(OR(D41=Feuil2!B$7,D41=Feuil2!B$8,D41=Feuil2!B$9),"oui",IF(D41=Feuil2!B$10,Feuil2!A$3,IF(D41=Feuil2!A$9,Feuil2!A$10,IF(OR(D41=Feuil2!B$18,D41=Feuil2!B$19,D41=Feuil2!B$20,D41=Feuil2!B$17),Feuil2!H$1)))))</f>
        <v>0</v>
      </c>
      <c r="G41" s="22"/>
      <c r="H41" s="22"/>
      <c r="I41" s="4"/>
      <c r="J41" s="8">
        <f>IF(H41-G41&gt;=1460,"oui",IF(AND(H41-G41&lt;1460,H41-G41&gt;0),"non",IF(G41=Feuil1!A$10,Feuil1!A$11)))</f>
        <v>0</v>
      </c>
      <c r="K41" s="3"/>
      <c r="L41" s="5">
        <f>IF(K41=Feuil2!E$2,H41-"1",IF(K41=Feuil2!E$1,H41-60,IF(K41=Feuil1!E$3,0)))</f>
        <v>0</v>
      </c>
      <c r="M41" s="14">
        <f t="shared" si="0"/>
        <v>-80</v>
      </c>
    </row>
    <row r="42" spans="1:13">
      <c r="E42" s="2"/>
    </row>
    <row r="43" spans="1:13">
      <c r="E43" s="2"/>
    </row>
    <row r="44" spans="1:13">
      <c r="E44" s="2"/>
    </row>
    <row r="45" spans="1:13">
      <c r="E45" s="2"/>
    </row>
    <row r="46" spans="1:13">
      <c r="E46" s="2"/>
    </row>
    <row r="47" spans="1:13">
      <c r="E47" s="2"/>
    </row>
    <row r="48" spans="1:13">
      <c r="E48" s="2"/>
    </row>
    <row r="49" spans="5:5">
      <c r="E49" s="2"/>
    </row>
    <row r="50" spans="5:5">
      <c r="E50" s="2"/>
    </row>
    <row r="51" spans="5:5">
      <c r="E51" s="2"/>
    </row>
    <row r="52" spans="5:5">
      <c r="E52" s="2"/>
    </row>
    <row r="53" spans="5:5">
      <c r="E53" s="2"/>
    </row>
    <row r="54" spans="5:5">
      <c r="E54" s="2"/>
    </row>
    <row r="55" spans="5:5">
      <c r="E55" s="2"/>
    </row>
    <row r="56" spans="5:5">
      <c r="E56" s="2"/>
    </row>
    <row r="57" spans="5:5">
      <c r="E57" s="2"/>
    </row>
    <row r="58" spans="5:5">
      <c r="E58" s="2"/>
    </row>
    <row r="59" spans="5:5">
      <c r="E59" s="2"/>
    </row>
    <row r="60" spans="5:5">
      <c r="E60" s="2"/>
    </row>
  </sheetData>
  <protectedRanges>
    <protectedRange sqref="K5:K41" name="Plage3"/>
    <protectedRange sqref="A5:C41" name="Plage1"/>
    <protectedRange sqref="G5:I41" name="Plage2"/>
  </protectedRanges>
  <conditionalFormatting sqref="E5:E41">
    <cfRule type="cellIs" dxfId="36" priority="14" operator="equal">
      <formula>"oui (sauf algérien), avec restriction horaire"</formula>
    </cfRule>
    <cfRule type="cellIs" dxfId="35" priority="15" operator="equal">
      <formula>"oui, avec employeur ayant permis la délivrance du titre"</formula>
    </cfRule>
    <cfRule type="cellIs" dxfId="34" priority="16" operator="equal">
      <formula>"oui, avec AT préalable"</formula>
    </cfRule>
    <cfRule type="cellIs" dxfId="33" priority="17" operator="equal">
      <formula>"oui, sans restriction"</formula>
    </cfRule>
    <cfRule type="cellIs" dxfId="32" priority="18" operator="between">
      <formula>"non"</formula>
      <formula>"non"</formula>
    </cfRule>
  </conditionalFormatting>
  <conditionalFormatting sqref="F5:F41">
    <cfRule type="cellIs" dxfId="31" priority="10" operator="equal">
      <formula>"oui"</formula>
    </cfRule>
    <cfRule type="cellIs" dxfId="30" priority="11" operator="equal">
      <formula>"non, sauf algérien"</formula>
    </cfRule>
    <cfRule type="cellIs" dxfId="29" priority="12" operator="equal">
      <formula>"non"</formula>
    </cfRule>
    <cfRule type="cellIs" dxfId="28" priority="13" operator="equal">
      <formula>"interdiction d'embauche"</formula>
    </cfRule>
  </conditionalFormatting>
  <conditionalFormatting sqref="N5:N41">
    <cfRule type="cellIs" dxfId="27" priority="9" operator="between">
      <formula>"France Métropolitaine"</formula>
      <formula>"France Métropolitaine"</formula>
    </cfRule>
    <cfRule type="cellIs" dxfId="26" priority="8" operator="between">
      <formula>"DOM/COM (hors Mayotte)"</formula>
      <formula>"DOM/COM (hors Mayotte)"</formula>
    </cfRule>
    <cfRule type="cellIs" dxfId="25" priority="7" operator="between">
      <formula>"MAYOTTE"</formula>
      <formula>"MAYOTTE"</formula>
    </cfRule>
  </conditionalFormatting>
  <conditionalFormatting sqref="O5:O41">
    <cfRule type="cellIs" dxfId="22" priority="6" stopIfTrue="1" operator="between">
      <formula>1</formula>
      <formula>799</formula>
    </cfRule>
    <cfRule type="cellIs" dxfId="24" priority="5" operator="between">
      <formula>800</formula>
      <formula>963</formula>
    </cfRule>
    <cfRule type="cellIs" dxfId="23" priority="4" operator="between">
      <formula>964</formula>
      <formula>2000</formula>
    </cfRule>
  </conditionalFormatting>
  <conditionalFormatting sqref="I5:I41">
    <cfRule type="cellIs" dxfId="3" priority="3" operator="between">
      <formula>"Faite"</formula>
      <formula>"Faite"</formula>
    </cfRule>
    <cfRule type="cellIs" dxfId="4" priority="2" operator="between">
      <formula>"Non faite"</formula>
      <formula>"Non faite"</formula>
    </cfRule>
    <cfRule type="cellIs" dxfId="2" priority="1" operator="between">
      <formula>"Attestation France Travail"</formula>
      <formula>"Attestation France Travail"</formula>
    </cfRule>
  </conditionalFormatting>
  <hyperlinks>
    <hyperlink ref="K4" r:id="rId1" xr:uid="{2122FCA9-EC7F-43F5-95B6-7FEE068AF4D6}"/>
    <hyperlink ref="I4" r:id="rId2" xr:uid="{28855C1F-D54B-4D6F-8F46-D2E066BF21E3}"/>
    <hyperlink ref="F4" r:id="rId3" xr:uid="{2ABA5095-437C-4790-8D57-0B3CAEFC1BFA}"/>
    <hyperlink ref="D4" r:id="rId4" xr:uid="{78CE5760-1EB6-4215-9D24-D0263EB7A35A}"/>
    <hyperlink ref="A3" r:id="rId5" xr:uid="{68C0FEAD-623D-4B5A-86B0-352A8256B162}"/>
    <hyperlink ref="O4" r:id="rId6" xr:uid="{7F7F038F-D667-4356-80D9-4FA415F01C96}"/>
  </hyperlinks>
  <pageMargins left="0.7" right="0.7" top="0.75" bottom="0.75" header="0.3" footer="0.3"/>
  <pageSetup paperSize="9" orientation="portrait" r:id="rId7"/>
  <drawing r:id="rId8"/>
  <tableParts count="1">
    <tablePart r:id="rId9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5662D795-29BC-4398-BAA5-FF767582962F}">
          <x14:formula1>
            <xm:f>Feuil2!$E$1:$E$2</xm:f>
          </x14:formula1>
          <xm:sqref>K5:K41</xm:sqref>
        </x14:dataValidation>
        <x14:dataValidation type="list" allowBlank="1" showInputMessage="1" showErrorMessage="1" xr:uid="{288764B4-B2B1-4B61-8D09-12704EA9F6A8}">
          <x14:formula1>
            <xm:f>Feuil2!$B$1:$B$20</xm:f>
          </x14:formula1>
          <xm:sqref>D5:D41</xm:sqref>
        </x14:dataValidation>
        <x14:dataValidation type="list" allowBlank="1" showInputMessage="1" showErrorMessage="1" xr:uid="{7B70280C-6932-4553-8563-2AA7D5AE14EF}">
          <x14:formula1>
            <xm:f>Feuil2!$J$1:$J$3</xm:f>
          </x14:formula1>
          <xm:sqref>N5:N41</xm:sqref>
        </x14:dataValidation>
        <x14:dataValidation type="list" allowBlank="1" showInputMessage="1" showErrorMessage="1" xr:uid="{7D91A498-9BD2-46F3-AC91-6C65EC27A733}">
          <x14:formula1>
            <xm:f>Feuil2!$G$1:$G$3</xm:f>
          </x14:formula1>
          <xm:sqref>I5:I41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31E7A-1C6D-48AD-B2F2-9D611AB49D8D}">
  <dimension ref="A1:J20"/>
  <sheetViews>
    <sheetView workbookViewId="0">
      <selection activeCell="G3" sqref="G1:G3"/>
    </sheetView>
  </sheetViews>
  <sheetFormatPr baseColWidth="10" defaultColWidth="11.42578125" defaultRowHeight="15"/>
  <cols>
    <col min="1" max="1" width="31.85546875" customWidth="1"/>
  </cols>
  <sheetData>
    <row r="1" spans="1:10">
      <c r="A1" t="s">
        <v>18</v>
      </c>
      <c r="B1" t="s">
        <v>15</v>
      </c>
      <c r="E1" s="1" t="s">
        <v>19</v>
      </c>
      <c r="G1" t="s">
        <v>20</v>
      </c>
      <c r="H1" t="s">
        <v>21</v>
      </c>
      <c r="J1" t="s">
        <v>49</v>
      </c>
    </row>
    <row r="2" spans="1:10">
      <c r="A2" t="s">
        <v>22</v>
      </c>
      <c r="B2" t="s">
        <v>23</v>
      </c>
      <c r="E2" t="s">
        <v>17</v>
      </c>
      <c r="G2" t="s">
        <v>16</v>
      </c>
      <c r="J2" t="s">
        <v>50</v>
      </c>
    </row>
    <row r="3" spans="1:10">
      <c r="A3" t="s">
        <v>24</v>
      </c>
      <c r="B3" t="s">
        <v>25</v>
      </c>
      <c r="G3" t="s">
        <v>55</v>
      </c>
      <c r="J3" t="s">
        <v>51</v>
      </c>
    </row>
    <row r="4" spans="1:10">
      <c r="A4" t="s">
        <v>26</v>
      </c>
      <c r="B4" t="s">
        <v>27</v>
      </c>
    </row>
    <row r="5" spans="1:10">
      <c r="A5" t="s">
        <v>28</v>
      </c>
      <c r="B5" t="s">
        <v>29</v>
      </c>
    </row>
    <row r="6" spans="1:10">
      <c r="A6" t="s">
        <v>30</v>
      </c>
      <c r="B6" t="s">
        <v>31</v>
      </c>
    </row>
    <row r="7" spans="1:10">
      <c r="A7" t="s">
        <v>32</v>
      </c>
      <c r="B7" t="s">
        <v>33</v>
      </c>
    </row>
    <row r="8" spans="1:10">
      <c r="A8" t="s">
        <v>34</v>
      </c>
      <c r="B8" t="s">
        <v>35</v>
      </c>
    </row>
    <row r="9" spans="1:10">
      <c r="B9" t="s">
        <v>36</v>
      </c>
    </row>
    <row r="10" spans="1:10">
      <c r="B10" t="s">
        <v>37</v>
      </c>
    </row>
    <row r="11" spans="1:10">
      <c r="B11" t="s">
        <v>38</v>
      </c>
    </row>
    <row r="12" spans="1:10">
      <c r="B12" t="s">
        <v>39</v>
      </c>
    </row>
    <row r="13" spans="1:10">
      <c r="B13" t="s">
        <v>40</v>
      </c>
    </row>
    <row r="14" spans="1:10">
      <c r="B14" t="s">
        <v>41</v>
      </c>
    </row>
    <row r="15" spans="1:10">
      <c r="B15" t="s">
        <v>42</v>
      </c>
    </row>
    <row r="16" spans="1:10">
      <c r="B16" t="s">
        <v>43</v>
      </c>
    </row>
    <row r="17" spans="2:2">
      <c r="B17" t="s">
        <v>44</v>
      </c>
    </row>
    <row r="18" spans="2:2">
      <c r="B18" t="s">
        <v>45</v>
      </c>
    </row>
    <row r="19" spans="2:2">
      <c r="B19" t="s">
        <v>46</v>
      </c>
    </row>
    <row r="20" spans="2:2">
      <c r="B20" t="s">
        <v>47</v>
      </c>
    </row>
  </sheetData>
  <dataValidations count="1">
    <dataValidation type="list" allowBlank="1" showInputMessage="1" showErrorMessage="1" sqref="J1:J3" xr:uid="{CD071A9A-EA92-41AC-9278-E3AB6326CA1C}">
      <formula1>$J$1:$J$3</formula1>
    </dataValidation>
  </dataValidations>
  <hyperlinks>
    <hyperlink ref="E1" r:id="rId1" xr:uid="{D7B28494-CEC0-41CD-A7CF-65083799F7DA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4DB11C703F5940A5676CDEC277D0E9" ma:contentTypeVersion="15" ma:contentTypeDescription="Crée un document." ma:contentTypeScope="" ma:versionID="53f4263e3b0b6e0ee028d07c8edc38df">
  <xsd:schema xmlns:xsd="http://www.w3.org/2001/XMLSchema" xmlns:xs="http://www.w3.org/2001/XMLSchema" xmlns:p="http://schemas.microsoft.com/office/2006/metadata/properties" xmlns:ns2="6abeb281-23fc-41a4-b54c-0cb13aa767b7" xmlns:ns3="307ef26b-8258-4ede-ad06-fff0ab16af89" targetNamespace="http://schemas.microsoft.com/office/2006/metadata/properties" ma:root="true" ma:fieldsID="c656e4c397da9fd1e2e042f4fc3a1ad3" ns2:_="" ns3:_="">
    <xsd:import namespace="6abeb281-23fc-41a4-b54c-0cb13aa767b7"/>
    <xsd:import namespace="307ef26b-8258-4ede-ad06-fff0ab16af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beb281-23fc-41a4-b54c-0cb13aa767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9a437e67-92d9-4178-9f61-a9bf0886db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7ef26b-8258-4ede-ad06-fff0ab16af89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cea4bc6-9828-45f5-8d70-1771b062f79a}" ma:internalName="TaxCatchAll" ma:showField="CatchAllData" ma:web="307ef26b-8258-4ede-ad06-fff0ab16af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abeb281-23fc-41a4-b54c-0cb13aa767b7">
      <Terms xmlns="http://schemas.microsoft.com/office/infopath/2007/PartnerControls"/>
    </lcf76f155ced4ddcb4097134ff3c332f>
    <TaxCatchAll xmlns="307ef26b-8258-4ede-ad06-fff0ab16af89" xsi:nil="true"/>
  </documentManagement>
</p:properties>
</file>

<file path=customXml/itemProps1.xml><?xml version="1.0" encoding="utf-8"?>
<ds:datastoreItem xmlns:ds="http://schemas.openxmlformats.org/officeDocument/2006/customXml" ds:itemID="{6AB883A8-4883-497B-8A32-6EDB92B48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beb281-23fc-41a4-b54c-0cb13aa767b7"/>
    <ds:schemaRef ds:uri="307ef26b-8258-4ede-ad06-fff0ab16af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8BD022-E357-4B76-83BC-A03F5707B9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5A743D-6C20-43C8-8D84-AB528D001D89}">
  <ds:schemaRefs>
    <ds:schemaRef ds:uri="http://schemas.microsoft.com/office/2006/metadata/properties"/>
    <ds:schemaRef ds:uri="http://schemas.microsoft.com/office/infopath/2007/PartnerControls"/>
    <ds:schemaRef ds:uri="6abeb281-23fc-41a4-b54c-0cb13aa767b7"/>
    <ds:schemaRef ds:uri="307ef26b-8258-4ede-ad06-fff0ab16af8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 BESSARD</dc:creator>
  <cp:keywords/>
  <dc:description/>
  <cp:lastModifiedBy>Nathalie BESSARD</cp:lastModifiedBy>
  <cp:revision/>
  <dcterms:created xsi:type="dcterms:W3CDTF">2025-11-18T11:13:40Z</dcterms:created>
  <dcterms:modified xsi:type="dcterms:W3CDTF">2026-02-06T13:13:36Z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0x0101007A4DB11C703F5940A5676CDEC277D0E9</vt:lpwstr>
  </property>
</Properties>
</file>